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75" windowWidth="10335" windowHeight="4815" firstSheet="16" activeTab="17"/>
  </bookViews>
  <sheets>
    <sheet name="доходы рб 1 кв." sheetId="1" r:id="rId1"/>
    <sheet name="расх. рб 1 кв..." sheetId="2" r:id="rId2"/>
    <sheet name="доходы кб 1 кв. " sheetId="3" r:id="rId3"/>
    <sheet name="расх. кб 1 кв. " sheetId="4" r:id="rId4"/>
    <sheet name="доходы рб 1 пол." sheetId="5" r:id="rId5"/>
    <sheet name="расх. рб 1 пол." sheetId="6" r:id="rId6"/>
    <sheet name="доходы кб 1 пол." sheetId="7" r:id="rId7"/>
    <sheet name="расх. кб 1 пол." sheetId="8" r:id="rId8"/>
    <sheet name="доходы рб 1.08" sheetId="9" r:id="rId9"/>
    <sheet name="расх. рб 1.08" sheetId="10" r:id="rId10"/>
    <sheet name="доходы кб 1.08" sheetId="11" r:id="rId11"/>
    <sheet name="расх. кб 1.08" sheetId="13" r:id="rId12"/>
    <sheet name="доходы рб 9м." sheetId="14" r:id="rId13"/>
    <sheet name="расх. рб 9м" sheetId="15" r:id="rId14"/>
    <sheet name="доходы кб 9м." sheetId="16" r:id="rId15"/>
    <sheet name="расх. кб9м." sheetId="17" r:id="rId16"/>
    <sheet name="доходы рб год" sheetId="18" r:id="rId17"/>
    <sheet name="расх. рб год" sheetId="19" r:id="rId18"/>
    <sheet name="доходы кб год" sheetId="20" r:id="rId19"/>
    <sheet name="расх. кб год" sheetId="21" r:id="rId20"/>
  </sheets>
  <calcPr calcId="124519"/>
</workbook>
</file>

<file path=xl/calcChain.xml><?xml version="1.0" encoding="utf-8"?>
<calcChain xmlns="http://schemas.openxmlformats.org/spreadsheetml/2006/main">
  <c r="G42" i="21"/>
  <c r="G40"/>
  <c r="G35"/>
  <c r="G33"/>
  <c r="G27"/>
  <c r="G23"/>
  <c r="G18"/>
  <c r="G15"/>
  <c r="G13"/>
  <c r="G4"/>
  <c r="F18" i="20"/>
  <c r="E26"/>
  <c r="F26"/>
  <c r="F27"/>
  <c r="E25"/>
  <c r="E51"/>
  <c r="F48"/>
  <c r="F30"/>
  <c r="E30"/>
  <c r="F14"/>
  <c r="F10"/>
  <c r="F8"/>
  <c r="G37" i="19"/>
  <c r="G35"/>
  <c r="G33"/>
  <c r="G26"/>
  <c r="G20"/>
  <c r="G11"/>
  <c r="F22" i="18"/>
  <c r="E22"/>
  <c r="E23"/>
  <c r="F23"/>
  <c r="F27"/>
  <c r="F24"/>
  <c r="F15"/>
  <c r="F10"/>
  <c r="F8"/>
  <c r="F6"/>
  <c r="F5"/>
  <c r="F4" s="1"/>
  <c r="D27" i="20" l="1"/>
  <c r="C27"/>
  <c r="D18"/>
  <c r="E18" s="1"/>
  <c r="C18"/>
  <c r="E24"/>
  <c r="F39" i="19" l="1"/>
  <c r="D13"/>
  <c r="G4"/>
  <c r="E4"/>
  <c r="D4"/>
  <c r="F43" i="21"/>
  <c r="E42"/>
  <c r="D42"/>
  <c r="F41"/>
  <c r="E40"/>
  <c r="F40" s="1"/>
  <c r="D40"/>
  <c r="F39"/>
  <c r="F38"/>
  <c r="F37"/>
  <c r="F36"/>
  <c r="E35"/>
  <c r="D35"/>
  <c r="F34"/>
  <c r="E33"/>
  <c r="D33"/>
  <c r="F32"/>
  <c r="F31"/>
  <c r="F29"/>
  <c r="F28"/>
  <c r="E27"/>
  <c r="D27"/>
  <c r="F26"/>
  <c r="F25"/>
  <c r="F24"/>
  <c r="E23"/>
  <c r="D23"/>
  <c r="F22"/>
  <c r="F21"/>
  <c r="F20"/>
  <c r="F19"/>
  <c r="E18"/>
  <c r="D18"/>
  <c r="F17"/>
  <c r="F16"/>
  <c r="E15"/>
  <c r="D15"/>
  <c r="F14"/>
  <c r="E13"/>
  <c r="F13" s="1"/>
  <c r="D13"/>
  <c r="F12"/>
  <c r="F11"/>
  <c r="F9"/>
  <c r="F8"/>
  <c r="F7"/>
  <c r="F6"/>
  <c r="F5"/>
  <c r="G44"/>
  <c r="E4"/>
  <c r="D4"/>
  <c r="E49" i="20"/>
  <c r="D48"/>
  <c r="C48"/>
  <c r="E47"/>
  <c r="E46"/>
  <c r="E45"/>
  <c r="E44"/>
  <c r="E43"/>
  <c r="E42"/>
  <c r="E41"/>
  <c r="E40"/>
  <c r="E39"/>
  <c r="F38"/>
  <c r="D38"/>
  <c r="C38"/>
  <c r="E37"/>
  <c r="E35"/>
  <c r="E34"/>
  <c r="E33"/>
  <c r="E32"/>
  <c r="D30"/>
  <c r="C30"/>
  <c r="E29"/>
  <c r="E28"/>
  <c r="E27"/>
  <c r="C26"/>
  <c r="C25"/>
  <c r="E23"/>
  <c r="E22"/>
  <c r="E21"/>
  <c r="E20"/>
  <c r="E19"/>
  <c r="E17"/>
  <c r="E16"/>
  <c r="E15"/>
  <c r="D14"/>
  <c r="C14"/>
  <c r="E13"/>
  <c r="E12"/>
  <c r="E11"/>
  <c r="D10"/>
  <c r="C10"/>
  <c r="E9"/>
  <c r="D8"/>
  <c r="C8"/>
  <c r="E7"/>
  <c r="F6"/>
  <c r="F5" s="1"/>
  <c r="F4" s="1"/>
  <c r="D6"/>
  <c r="C6"/>
  <c r="F38" i="19"/>
  <c r="E37"/>
  <c r="F37" s="1"/>
  <c r="D37"/>
  <c r="F36"/>
  <c r="E35"/>
  <c r="F35" s="1"/>
  <c r="D35"/>
  <c r="F34"/>
  <c r="E33"/>
  <c r="F33" s="1"/>
  <c r="D33"/>
  <c r="F32"/>
  <c r="F31"/>
  <c r="F30"/>
  <c r="F29"/>
  <c r="G28"/>
  <c r="E28"/>
  <c r="D28"/>
  <c r="F27"/>
  <c r="E26"/>
  <c r="D26"/>
  <c r="F25"/>
  <c r="F24"/>
  <c r="F23"/>
  <c r="F22"/>
  <c r="F21"/>
  <c r="E20"/>
  <c r="D20"/>
  <c r="F19"/>
  <c r="F18"/>
  <c r="G17"/>
  <c r="E17"/>
  <c r="D17"/>
  <c r="F16"/>
  <c r="F15"/>
  <c r="F14"/>
  <c r="G13"/>
  <c r="G40" s="1"/>
  <c r="E13"/>
  <c r="F12"/>
  <c r="E11"/>
  <c r="D11"/>
  <c r="F10"/>
  <c r="F9"/>
  <c r="F8"/>
  <c r="F7"/>
  <c r="F6"/>
  <c r="F5"/>
  <c r="D40"/>
  <c r="E46" i="18"/>
  <c r="E45"/>
  <c r="F44"/>
  <c r="D44"/>
  <c r="C44"/>
  <c r="E43"/>
  <c r="E42"/>
  <c r="E41"/>
  <c r="E40"/>
  <c r="E39"/>
  <c r="E38"/>
  <c r="E37"/>
  <c r="E36"/>
  <c r="E35"/>
  <c r="F34"/>
  <c r="D34"/>
  <c r="C34"/>
  <c r="E33"/>
  <c r="E31"/>
  <c r="E30"/>
  <c r="E29"/>
  <c r="F48"/>
  <c r="D27"/>
  <c r="C27"/>
  <c r="E26"/>
  <c r="E25"/>
  <c r="D24"/>
  <c r="C24"/>
  <c r="E20"/>
  <c r="E19"/>
  <c r="E18"/>
  <c r="E17"/>
  <c r="E16"/>
  <c r="D15"/>
  <c r="C15"/>
  <c r="E14"/>
  <c r="E13"/>
  <c r="E12"/>
  <c r="E11"/>
  <c r="D10"/>
  <c r="C10"/>
  <c r="E9"/>
  <c r="D8"/>
  <c r="E8" s="1"/>
  <c r="C8"/>
  <c r="E7"/>
  <c r="D6"/>
  <c r="D5" s="1"/>
  <c r="C6"/>
  <c r="C5"/>
  <c r="E8" i="14"/>
  <c r="F8"/>
  <c r="F15"/>
  <c r="F10"/>
  <c r="F42" i="21" l="1"/>
  <c r="F35"/>
  <c r="F33"/>
  <c r="F27"/>
  <c r="F23"/>
  <c r="D44"/>
  <c r="F18"/>
  <c r="F15"/>
  <c r="F4"/>
  <c r="E48" i="20"/>
  <c r="E38"/>
  <c r="D26"/>
  <c r="E14"/>
  <c r="E10"/>
  <c r="D5"/>
  <c r="D4" s="1"/>
  <c r="E8"/>
  <c r="E6"/>
  <c r="C5"/>
  <c r="C4" s="1"/>
  <c r="C51" s="1"/>
  <c r="F26" i="19"/>
  <c r="F11"/>
  <c r="F13"/>
  <c r="F17"/>
  <c r="F20"/>
  <c r="F28"/>
  <c r="F4"/>
  <c r="E44" i="18"/>
  <c r="C23"/>
  <c r="C22" s="1"/>
  <c r="E34"/>
  <c r="E27"/>
  <c r="E24"/>
  <c r="D23"/>
  <c r="C4"/>
  <c r="C48" s="1"/>
  <c r="D4"/>
  <c r="E15"/>
  <c r="E10"/>
  <c r="E6"/>
  <c r="E5"/>
  <c r="E44" i="21"/>
  <c r="F44" s="1"/>
  <c r="E40" i="19"/>
  <c r="F40" s="1"/>
  <c r="E39" i="15"/>
  <c r="D39"/>
  <c r="D8" i="14"/>
  <c r="F43" i="17"/>
  <c r="G42"/>
  <c r="E42"/>
  <c r="D42"/>
  <c r="F41"/>
  <c r="G40"/>
  <c r="E40"/>
  <c r="F40" s="1"/>
  <c r="D40"/>
  <c r="F39"/>
  <c r="F38"/>
  <c r="F37"/>
  <c r="F36"/>
  <c r="G35"/>
  <c r="E35"/>
  <c r="D35"/>
  <c r="F34"/>
  <c r="G33"/>
  <c r="E33"/>
  <c r="D33"/>
  <c r="F32"/>
  <c r="F31"/>
  <c r="F29"/>
  <c r="F28"/>
  <c r="G27"/>
  <c r="E27"/>
  <c r="D27"/>
  <c r="F26"/>
  <c r="F25"/>
  <c r="F24"/>
  <c r="G23"/>
  <c r="E23"/>
  <c r="D23"/>
  <c r="F22"/>
  <c r="F21"/>
  <c r="F20"/>
  <c r="F19"/>
  <c r="G18"/>
  <c r="E18"/>
  <c r="F18" s="1"/>
  <c r="D18"/>
  <c r="F17"/>
  <c r="F16"/>
  <c r="G15"/>
  <c r="E15"/>
  <c r="F15" s="1"/>
  <c r="D15"/>
  <c r="F14"/>
  <c r="G13"/>
  <c r="E13"/>
  <c r="F13" s="1"/>
  <c r="D13"/>
  <c r="F12"/>
  <c r="F11"/>
  <c r="F9"/>
  <c r="F8"/>
  <c r="F7"/>
  <c r="F6"/>
  <c r="F5"/>
  <c r="G4"/>
  <c r="E4"/>
  <c r="D4"/>
  <c r="D44" s="1"/>
  <c r="E48" i="16"/>
  <c r="F47"/>
  <c r="D47"/>
  <c r="C47"/>
  <c r="E46"/>
  <c r="E45"/>
  <c r="E44"/>
  <c r="E43"/>
  <c r="E42"/>
  <c r="E41"/>
  <c r="E40"/>
  <c r="E39"/>
  <c r="E38"/>
  <c r="F37"/>
  <c r="D37"/>
  <c r="E37" s="1"/>
  <c r="C37"/>
  <c r="E36"/>
  <c r="E34"/>
  <c r="E33"/>
  <c r="E32"/>
  <c r="E31"/>
  <c r="F30"/>
  <c r="D30"/>
  <c r="E30" s="1"/>
  <c r="C30"/>
  <c r="E29"/>
  <c r="E28"/>
  <c r="F27"/>
  <c r="D27"/>
  <c r="E27" s="1"/>
  <c r="C27"/>
  <c r="C26"/>
  <c r="C25"/>
  <c r="E23"/>
  <c r="E22"/>
  <c r="E21"/>
  <c r="E20"/>
  <c r="E19"/>
  <c r="F18"/>
  <c r="D18"/>
  <c r="C18"/>
  <c r="E17"/>
  <c r="E16"/>
  <c r="E15"/>
  <c r="F14"/>
  <c r="D14"/>
  <c r="C14"/>
  <c r="E13"/>
  <c r="E12"/>
  <c r="E11"/>
  <c r="F10"/>
  <c r="D10"/>
  <c r="E10" s="1"/>
  <c r="C10"/>
  <c r="E9"/>
  <c r="D8"/>
  <c r="C8"/>
  <c r="E7"/>
  <c r="F6"/>
  <c r="D6"/>
  <c r="E6" s="1"/>
  <c r="C6"/>
  <c r="C5"/>
  <c r="C4"/>
  <c r="C50" s="1"/>
  <c r="F40" i="15"/>
  <c r="G39"/>
  <c r="F39"/>
  <c r="F38"/>
  <c r="G37"/>
  <c r="E37"/>
  <c r="D37"/>
  <c r="F36"/>
  <c r="G35"/>
  <c r="E35"/>
  <c r="F35" s="1"/>
  <c r="D35"/>
  <c r="F34"/>
  <c r="F33"/>
  <c r="F32"/>
  <c r="F31"/>
  <c r="G30"/>
  <c r="E30"/>
  <c r="F30" s="1"/>
  <c r="D30"/>
  <c r="F29"/>
  <c r="G28"/>
  <c r="E28"/>
  <c r="D28"/>
  <c r="F27"/>
  <c r="F26"/>
  <c r="F25"/>
  <c r="F24"/>
  <c r="F23"/>
  <c r="G22"/>
  <c r="E22"/>
  <c r="D22"/>
  <c r="F21"/>
  <c r="F20"/>
  <c r="G19"/>
  <c r="E19"/>
  <c r="D19"/>
  <c r="F18"/>
  <c r="F17"/>
  <c r="F16"/>
  <c r="G14"/>
  <c r="E14"/>
  <c r="D14"/>
  <c r="F13"/>
  <c r="G12"/>
  <c r="E12"/>
  <c r="F12" s="1"/>
  <c r="D12"/>
  <c r="F11"/>
  <c r="F10"/>
  <c r="F9"/>
  <c r="F8"/>
  <c r="F7"/>
  <c r="F6"/>
  <c r="F5"/>
  <c r="G4"/>
  <c r="E4"/>
  <c r="F4" s="1"/>
  <c r="D4"/>
  <c r="E45" i="14"/>
  <c r="E44"/>
  <c r="F43"/>
  <c r="D43"/>
  <c r="C43"/>
  <c r="E42"/>
  <c r="E41"/>
  <c r="E40"/>
  <c r="E39"/>
  <c r="E38"/>
  <c r="E37"/>
  <c r="E36"/>
  <c r="E35"/>
  <c r="E34"/>
  <c r="F33"/>
  <c r="D33"/>
  <c r="C33"/>
  <c r="E32"/>
  <c r="E30"/>
  <c r="E29"/>
  <c r="E28"/>
  <c r="F27"/>
  <c r="D27"/>
  <c r="C27"/>
  <c r="E26"/>
  <c r="E25"/>
  <c r="F24"/>
  <c r="F23" s="1"/>
  <c r="F22" s="1"/>
  <c r="D24"/>
  <c r="C24"/>
  <c r="C23"/>
  <c r="C22"/>
  <c r="E20"/>
  <c r="E19"/>
  <c r="E18"/>
  <c r="E17"/>
  <c r="E16"/>
  <c r="D15"/>
  <c r="E15" s="1"/>
  <c r="C15"/>
  <c r="E14"/>
  <c r="E13"/>
  <c r="E12"/>
  <c r="E11"/>
  <c r="D10"/>
  <c r="E10" s="1"/>
  <c r="C10"/>
  <c r="E9"/>
  <c r="C8"/>
  <c r="E7"/>
  <c r="F6"/>
  <c r="F5" s="1"/>
  <c r="F4" s="1"/>
  <c r="D6"/>
  <c r="C6"/>
  <c r="C5"/>
  <c r="C4"/>
  <c r="C47" s="1"/>
  <c r="F44" i="13"/>
  <c r="G44"/>
  <c r="G42"/>
  <c r="G40"/>
  <c r="G35"/>
  <c r="G33"/>
  <c r="G4"/>
  <c r="F30" i="11"/>
  <c r="F18"/>
  <c r="G39" i="10"/>
  <c r="F8" i="13"/>
  <c r="D30" i="11"/>
  <c r="C30"/>
  <c r="E36"/>
  <c r="E31"/>
  <c r="E32"/>
  <c r="E33"/>
  <c r="E34"/>
  <c r="D18"/>
  <c r="E18" s="1"/>
  <c r="F43" i="13"/>
  <c r="E42"/>
  <c r="D42"/>
  <c r="F41"/>
  <c r="E40"/>
  <c r="F40" s="1"/>
  <c r="D40"/>
  <c r="F39"/>
  <c r="F38"/>
  <c r="F37"/>
  <c r="F36"/>
  <c r="E35"/>
  <c r="D35"/>
  <c r="F34"/>
  <c r="E33"/>
  <c r="D33"/>
  <c r="F32"/>
  <c r="F31"/>
  <c r="F29"/>
  <c r="F28"/>
  <c r="G27"/>
  <c r="E27"/>
  <c r="D27"/>
  <c r="F26"/>
  <c r="F25"/>
  <c r="F24"/>
  <c r="G23"/>
  <c r="E23"/>
  <c r="D23"/>
  <c r="F22"/>
  <c r="F21"/>
  <c r="F20"/>
  <c r="F19"/>
  <c r="G18"/>
  <c r="E18"/>
  <c r="D18"/>
  <c r="F17"/>
  <c r="F16"/>
  <c r="G15"/>
  <c r="E15"/>
  <c r="F15" s="1"/>
  <c r="D15"/>
  <c r="F14"/>
  <c r="G13"/>
  <c r="E13"/>
  <c r="D13"/>
  <c r="F12"/>
  <c r="F11"/>
  <c r="F9"/>
  <c r="F7"/>
  <c r="F6"/>
  <c r="F5"/>
  <c r="E4"/>
  <c r="D4"/>
  <c r="D44" s="1"/>
  <c r="E48" i="11"/>
  <c r="F47"/>
  <c r="D47"/>
  <c r="C47"/>
  <c r="E46"/>
  <c r="E45"/>
  <c r="E44"/>
  <c r="E43"/>
  <c r="E42"/>
  <c r="E41"/>
  <c r="E40"/>
  <c r="E39"/>
  <c r="E38"/>
  <c r="F37"/>
  <c r="D37"/>
  <c r="C37"/>
  <c r="E29"/>
  <c r="E28"/>
  <c r="F27"/>
  <c r="D27"/>
  <c r="C27"/>
  <c r="E23"/>
  <c r="E22"/>
  <c r="E21"/>
  <c r="E20"/>
  <c r="E19"/>
  <c r="C18"/>
  <c r="E17"/>
  <c r="E16"/>
  <c r="E15"/>
  <c r="F14"/>
  <c r="D14"/>
  <c r="C14"/>
  <c r="E13"/>
  <c r="E12"/>
  <c r="E11"/>
  <c r="F10"/>
  <c r="D10"/>
  <c r="C10"/>
  <c r="E9"/>
  <c r="F8"/>
  <c r="D8"/>
  <c r="C8"/>
  <c r="E7"/>
  <c r="F6"/>
  <c r="F5" s="1"/>
  <c r="D6"/>
  <c r="C6"/>
  <c r="C5"/>
  <c r="C4" s="1"/>
  <c r="D14" i="10"/>
  <c r="E28" i="9"/>
  <c r="E29"/>
  <c r="E30"/>
  <c r="E32"/>
  <c r="E27"/>
  <c r="D27"/>
  <c r="F27"/>
  <c r="C27"/>
  <c r="F40" i="10"/>
  <c r="E39"/>
  <c r="D39"/>
  <c r="F38"/>
  <c r="G37"/>
  <c r="E37"/>
  <c r="F37" s="1"/>
  <c r="D37"/>
  <c r="F36"/>
  <c r="G35"/>
  <c r="E35"/>
  <c r="D35"/>
  <c r="F34"/>
  <c r="F33"/>
  <c r="F32"/>
  <c r="F31"/>
  <c r="G30"/>
  <c r="E30"/>
  <c r="D30"/>
  <c r="F29"/>
  <c r="G28"/>
  <c r="E28"/>
  <c r="F28" s="1"/>
  <c r="D28"/>
  <c r="F27"/>
  <c r="F26"/>
  <c r="F25"/>
  <c r="F24"/>
  <c r="F23"/>
  <c r="G22"/>
  <c r="E22"/>
  <c r="D22"/>
  <c r="F21"/>
  <c r="F20"/>
  <c r="G19"/>
  <c r="E19"/>
  <c r="D19"/>
  <c r="F18"/>
  <c r="F17"/>
  <c r="F16"/>
  <c r="G14"/>
  <c r="E14"/>
  <c r="F14" s="1"/>
  <c r="F13"/>
  <c r="G12"/>
  <c r="E12"/>
  <c r="D12"/>
  <c r="F11"/>
  <c r="F10"/>
  <c r="F9"/>
  <c r="F8"/>
  <c r="F7"/>
  <c r="F6"/>
  <c r="F5"/>
  <c r="G4"/>
  <c r="E4"/>
  <c r="F4" s="1"/>
  <c r="D4"/>
  <c r="D42" s="1"/>
  <c r="E45" i="9"/>
  <c r="E44"/>
  <c r="F43"/>
  <c r="D43"/>
  <c r="C43"/>
  <c r="E43" s="1"/>
  <c r="E42"/>
  <c r="E41"/>
  <c r="E40"/>
  <c r="E39"/>
  <c r="E38"/>
  <c r="E37"/>
  <c r="E36"/>
  <c r="E35"/>
  <c r="E34"/>
  <c r="F33"/>
  <c r="D33"/>
  <c r="C33"/>
  <c r="E26"/>
  <c r="E25"/>
  <c r="F24"/>
  <c r="D24"/>
  <c r="C24"/>
  <c r="E20"/>
  <c r="E19"/>
  <c r="E18"/>
  <c r="E17"/>
  <c r="E16"/>
  <c r="F15"/>
  <c r="D15"/>
  <c r="C15"/>
  <c r="E14"/>
  <c r="E13"/>
  <c r="E12"/>
  <c r="E11"/>
  <c r="F10"/>
  <c r="D10"/>
  <c r="C10"/>
  <c r="E9"/>
  <c r="D8"/>
  <c r="C8"/>
  <c r="E7"/>
  <c r="F6"/>
  <c r="D6"/>
  <c r="C6"/>
  <c r="C5"/>
  <c r="C4" s="1"/>
  <c r="F16" i="6"/>
  <c r="F24"/>
  <c r="E38"/>
  <c r="G38"/>
  <c r="D38"/>
  <c r="F38" s="1"/>
  <c r="D25" i="20" l="1"/>
  <c r="E4"/>
  <c r="E5"/>
  <c r="D22" i="18"/>
  <c r="E4"/>
  <c r="G44" i="17"/>
  <c r="F26" i="16"/>
  <c r="F25" s="1"/>
  <c r="F5"/>
  <c r="F4" s="1"/>
  <c r="G42" i="15"/>
  <c r="F47" i="14"/>
  <c r="F42" i="17"/>
  <c r="F35"/>
  <c r="F33"/>
  <c r="F27"/>
  <c r="F23"/>
  <c r="F4"/>
  <c r="E47" i="16"/>
  <c r="D26"/>
  <c r="E18"/>
  <c r="E14"/>
  <c r="E8"/>
  <c r="D5"/>
  <c r="F37" i="15"/>
  <c r="F28"/>
  <c r="D42"/>
  <c r="F22"/>
  <c r="F19"/>
  <c r="F14"/>
  <c r="E43" i="14"/>
  <c r="E33"/>
  <c r="D23"/>
  <c r="D22" s="1"/>
  <c r="E27"/>
  <c r="E22"/>
  <c r="E24"/>
  <c r="E23"/>
  <c r="E6"/>
  <c r="E44" i="17"/>
  <c r="F44" s="1"/>
  <c r="E42" i="15"/>
  <c r="F42" s="1"/>
  <c r="D5" i="14"/>
  <c r="F26" i="11"/>
  <c r="F25" s="1"/>
  <c r="E6"/>
  <c r="E8"/>
  <c r="E10"/>
  <c r="E47"/>
  <c r="F4"/>
  <c r="G42" i="10"/>
  <c r="F42" i="13"/>
  <c r="F35"/>
  <c r="F33"/>
  <c r="F27"/>
  <c r="F23"/>
  <c r="F18"/>
  <c r="E44"/>
  <c r="F13"/>
  <c r="E37" i="11"/>
  <c r="E14"/>
  <c r="D26"/>
  <c r="D25" s="1"/>
  <c r="E30"/>
  <c r="C26"/>
  <c r="C25" s="1"/>
  <c r="C50" s="1"/>
  <c r="E27"/>
  <c r="E26"/>
  <c r="D5"/>
  <c r="F4" i="13"/>
  <c r="F35" i="10"/>
  <c r="F19"/>
  <c r="F39"/>
  <c r="F30"/>
  <c r="F22"/>
  <c r="F12"/>
  <c r="C23" i="9"/>
  <c r="C22" s="1"/>
  <c r="C47" s="1"/>
  <c r="E8"/>
  <c r="F5"/>
  <c r="F4" s="1"/>
  <c r="E15"/>
  <c r="F23"/>
  <c r="F22" s="1"/>
  <c r="E10"/>
  <c r="E33"/>
  <c r="E24"/>
  <c r="E6"/>
  <c r="E42" i="10"/>
  <c r="F42" s="1"/>
  <c r="D5" i="9"/>
  <c r="D23"/>
  <c r="G12" i="6"/>
  <c r="G14"/>
  <c r="G18"/>
  <c r="G21"/>
  <c r="G27"/>
  <c r="G29"/>
  <c r="G34"/>
  <c r="G36"/>
  <c r="D29"/>
  <c r="D21"/>
  <c r="F8"/>
  <c r="F22" i="5"/>
  <c r="E22"/>
  <c r="E23"/>
  <c r="F23"/>
  <c r="F27"/>
  <c r="F33"/>
  <c r="F5"/>
  <c r="F24"/>
  <c r="F15"/>
  <c r="F10"/>
  <c r="F6"/>
  <c r="D51" i="20" l="1"/>
  <c r="D48" i="18"/>
  <c r="E48" s="1"/>
  <c r="F50" i="16"/>
  <c r="E26"/>
  <c r="D25"/>
  <c r="E25" s="1"/>
  <c r="E5"/>
  <c r="D4"/>
  <c r="D4" i="14"/>
  <c r="E5"/>
  <c r="F50" i="11"/>
  <c r="E25"/>
  <c r="E5"/>
  <c r="D4"/>
  <c r="F47" i="9"/>
  <c r="D4"/>
  <c r="E5"/>
  <c r="D22"/>
  <c r="E22" s="1"/>
  <c r="E23"/>
  <c r="F4" i="5"/>
  <c r="E4" i="16" l="1"/>
  <c r="D50"/>
  <c r="E50" s="1"/>
  <c r="D47" i="14"/>
  <c r="E47" s="1"/>
  <c r="E4"/>
  <c r="E4" i="11"/>
  <c r="D50"/>
  <c r="E50" s="1"/>
  <c r="D47" i="9"/>
  <c r="E47" s="1"/>
  <c r="E4"/>
  <c r="D27" i="5"/>
  <c r="E27" s="1"/>
  <c r="C27"/>
  <c r="D15" l="1"/>
  <c r="F42" i="8"/>
  <c r="G41"/>
  <c r="E41"/>
  <c r="D41"/>
  <c r="F41" s="1"/>
  <c r="F40"/>
  <c r="G39"/>
  <c r="E39"/>
  <c r="F39" s="1"/>
  <c r="D39"/>
  <c r="F38"/>
  <c r="F37"/>
  <c r="F36"/>
  <c r="F35"/>
  <c r="G34"/>
  <c r="E34"/>
  <c r="F34" s="1"/>
  <c r="D34"/>
  <c r="F33"/>
  <c r="G32"/>
  <c r="E32"/>
  <c r="D32"/>
  <c r="F32" s="1"/>
  <c r="F31"/>
  <c r="F30"/>
  <c r="F28"/>
  <c r="F27"/>
  <c r="G26"/>
  <c r="E26"/>
  <c r="F26" s="1"/>
  <c r="D26"/>
  <c r="F25"/>
  <c r="F24"/>
  <c r="F23"/>
  <c r="G22"/>
  <c r="E22"/>
  <c r="F22" s="1"/>
  <c r="D22"/>
  <c r="F21"/>
  <c r="F20"/>
  <c r="F19"/>
  <c r="F18"/>
  <c r="G17"/>
  <c r="E17"/>
  <c r="F17" s="1"/>
  <c r="D17"/>
  <c r="F16"/>
  <c r="F15"/>
  <c r="G14"/>
  <c r="E14"/>
  <c r="F14" s="1"/>
  <c r="D14"/>
  <c r="F13"/>
  <c r="G12"/>
  <c r="E12"/>
  <c r="F12" s="1"/>
  <c r="D12"/>
  <c r="F11"/>
  <c r="F10"/>
  <c r="F9"/>
  <c r="F7"/>
  <c r="F6"/>
  <c r="F5"/>
  <c r="G4"/>
  <c r="G43" s="1"/>
  <c r="E4"/>
  <c r="E43" s="1"/>
  <c r="D4"/>
  <c r="D43" s="1"/>
  <c r="E43" i="7"/>
  <c r="F42"/>
  <c r="D42"/>
  <c r="E42" s="1"/>
  <c r="C42"/>
  <c r="E41"/>
  <c r="E40"/>
  <c r="E39"/>
  <c r="E38"/>
  <c r="E37"/>
  <c r="E36"/>
  <c r="E35"/>
  <c r="E34"/>
  <c r="E33"/>
  <c r="F32"/>
  <c r="D32"/>
  <c r="C32"/>
  <c r="E32" s="1"/>
  <c r="E31"/>
  <c r="F29"/>
  <c r="D29"/>
  <c r="E29" s="1"/>
  <c r="C29"/>
  <c r="E28"/>
  <c r="E27"/>
  <c r="F26"/>
  <c r="D26"/>
  <c r="E26" s="1"/>
  <c r="C26"/>
  <c r="F25"/>
  <c r="D25"/>
  <c r="F24"/>
  <c r="D24"/>
  <c r="E23"/>
  <c r="E22"/>
  <c r="E21"/>
  <c r="E20"/>
  <c r="E19"/>
  <c r="F18"/>
  <c r="D18"/>
  <c r="C18"/>
  <c r="E18" s="1"/>
  <c r="E17"/>
  <c r="E16"/>
  <c r="E15"/>
  <c r="F14"/>
  <c r="D14"/>
  <c r="E14" s="1"/>
  <c r="C14"/>
  <c r="E13"/>
  <c r="E12"/>
  <c r="E11"/>
  <c r="F10"/>
  <c r="D10"/>
  <c r="C10"/>
  <c r="E10" s="1"/>
  <c r="E9"/>
  <c r="F8"/>
  <c r="F5" s="1"/>
  <c r="F4" s="1"/>
  <c r="F45" s="1"/>
  <c r="D8"/>
  <c r="E8" s="1"/>
  <c r="C8"/>
  <c r="E7"/>
  <c r="F6"/>
  <c r="D6"/>
  <c r="C6"/>
  <c r="E6" s="1"/>
  <c r="C5"/>
  <c r="C4"/>
  <c r="F39" i="6"/>
  <c r="F37"/>
  <c r="E36"/>
  <c r="D36"/>
  <c r="F35"/>
  <c r="E34"/>
  <c r="D34"/>
  <c r="F33"/>
  <c r="F32"/>
  <c r="F31"/>
  <c r="F30"/>
  <c r="E29"/>
  <c r="F28"/>
  <c r="E27"/>
  <c r="D27"/>
  <c r="F26"/>
  <c r="F25"/>
  <c r="F23"/>
  <c r="F22"/>
  <c r="E21"/>
  <c r="F21" s="1"/>
  <c r="F20"/>
  <c r="F19"/>
  <c r="E18"/>
  <c r="D18"/>
  <c r="F17"/>
  <c r="F15"/>
  <c r="E14"/>
  <c r="D14"/>
  <c r="F13"/>
  <c r="E12"/>
  <c r="D12"/>
  <c r="F11"/>
  <c r="F10"/>
  <c r="F9"/>
  <c r="F7"/>
  <c r="F6"/>
  <c r="F5"/>
  <c r="G4"/>
  <c r="G40" s="1"/>
  <c r="E4"/>
  <c r="D4"/>
  <c r="E45" i="5"/>
  <c r="E44"/>
  <c r="F43"/>
  <c r="D43"/>
  <c r="C43"/>
  <c r="E42"/>
  <c r="E41"/>
  <c r="E40"/>
  <c r="E39"/>
  <c r="E38"/>
  <c r="E37"/>
  <c r="E36"/>
  <c r="E35"/>
  <c r="E34"/>
  <c r="D33"/>
  <c r="C33"/>
  <c r="E32"/>
  <c r="E26"/>
  <c r="E25"/>
  <c r="D24"/>
  <c r="C24"/>
  <c r="C23" s="1"/>
  <c r="C22" s="1"/>
  <c r="E20"/>
  <c r="E19"/>
  <c r="E18"/>
  <c r="E17"/>
  <c r="E16"/>
  <c r="C15"/>
  <c r="E14"/>
  <c r="E13"/>
  <c r="E12"/>
  <c r="E11"/>
  <c r="D10"/>
  <c r="C10"/>
  <c r="E9"/>
  <c r="D8"/>
  <c r="C8"/>
  <c r="E7"/>
  <c r="D6"/>
  <c r="C6"/>
  <c r="F47"/>
  <c r="F43" i="4"/>
  <c r="E43"/>
  <c r="G43"/>
  <c r="D43"/>
  <c r="E22"/>
  <c r="F22" s="1"/>
  <c r="G22"/>
  <c r="D22"/>
  <c r="F25"/>
  <c r="E17"/>
  <c r="G17"/>
  <c r="D17"/>
  <c r="F20"/>
  <c r="F18"/>
  <c r="F15"/>
  <c r="F16"/>
  <c r="E14"/>
  <c r="G14"/>
  <c r="D14"/>
  <c r="F14" s="1"/>
  <c r="D8" i="3"/>
  <c r="D42"/>
  <c r="E42" s="1"/>
  <c r="F42"/>
  <c r="C42"/>
  <c r="E15"/>
  <c r="E16"/>
  <c r="D14"/>
  <c r="F14"/>
  <c r="C14"/>
  <c r="F36" i="6" l="1"/>
  <c r="F34"/>
  <c r="F29"/>
  <c r="F27"/>
  <c r="F18"/>
  <c r="D40"/>
  <c r="F14"/>
  <c r="E40"/>
  <c r="F12"/>
  <c r="E6" i="5"/>
  <c r="E15"/>
  <c r="E43"/>
  <c r="D23"/>
  <c r="D22" s="1"/>
  <c r="E10"/>
  <c r="E33"/>
  <c r="E24"/>
  <c r="E8"/>
  <c r="D5"/>
  <c r="F43" i="8"/>
  <c r="F4"/>
  <c r="E24" i="7"/>
  <c r="D5"/>
  <c r="C25"/>
  <c r="C24" s="1"/>
  <c r="C45" s="1"/>
  <c r="F4" i="6"/>
  <c r="C5" i="5"/>
  <c r="C4" s="1"/>
  <c r="C47" s="1"/>
  <c r="F17" i="4"/>
  <c r="E14" i="3"/>
  <c r="F40" i="6" l="1"/>
  <c r="D4" i="5"/>
  <c r="E5"/>
  <c r="D47"/>
  <c r="E47"/>
  <c r="E5" i="7"/>
  <c r="D4"/>
  <c r="E25"/>
  <c r="E4" i="5"/>
  <c r="F42" i="4"/>
  <c r="G41"/>
  <c r="E41"/>
  <c r="D41"/>
  <c r="F40"/>
  <c r="G39"/>
  <c r="E39"/>
  <c r="D39"/>
  <c r="F38"/>
  <c r="F37"/>
  <c r="F36"/>
  <c r="F35"/>
  <c r="G34"/>
  <c r="E34"/>
  <c r="D34"/>
  <c r="F33"/>
  <c r="G32"/>
  <c r="E32"/>
  <c r="D32"/>
  <c r="F31"/>
  <c r="F30"/>
  <c r="F28"/>
  <c r="F27"/>
  <c r="G26"/>
  <c r="E26"/>
  <c r="D26"/>
  <c r="F24"/>
  <c r="F23"/>
  <c r="F21"/>
  <c r="F19"/>
  <c r="F13"/>
  <c r="G12"/>
  <c r="E12"/>
  <c r="D12"/>
  <c r="F11"/>
  <c r="F10"/>
  <c r="F9"/>
  <c r="F7"/>
  <c r="F6"/>
  <c r="F5"/>
  <c r="G4"/>
  <c r="E4"/>
  <c r="D4"/>
  <c r="E43" i="3"/>
  <c r="E41"/>
  <c r="E40"/>
  <c r="E39"/>
  <c r="E38"/>
  <c r="E37"/>
  <c r="E36"/>
  <c r="E35"/>
  <c r="E34"/>
  <c r="E33"/>
  <c r="F32"/>
  <c r="D32"/>
  <c r="C32"/>
  <c r="E31"/>
  <c r="F29"/>
  <c r="D29"/>
  <c r="C29"/>
  <c r="E29" s="1"/>
  <c r="E28"/>
  <c r="E27"/>
  <c r="F26"/>
  <c r="D26"/>
  <c r="C26"/>
  <c r="C25"/>
  <c r="C24" s="1"/>
  <c r="E23"/>
  <c r="E22"/>
  <c r="E21"/>
  <c r="E20"/>
  <c r="E19"/>
  <c r="F18"/>
  <c r="D18"/>
  <c r="C18"/>
  <c r="E17"/>
  <c r="E13"/>
  <c r="E12"/>
  <c r="E11"/>
  <c r="F10"/>
  <c r="D10"/>
  <c r="C10"/>
  <c r="E9"/>
  <c r="F8"/>
  <c r="C8"/>
  <c r="E7"/>
  <c r="F6"/>
  <c r="F5" s="1"/>
  <c r="F4" s="1"/>
  <c r="D6"/>
  <c r="C6"/>
  <c r="C5" s="1"/>
  <c r="F21" i="2"/>
  <c r="G21"/>
  <c r="E14"/>
  <c r="G14"/>
  <c r="D14"/>
  <c r="F14" s="1"/>
  <c r="E4"/>
  <c r="D4"/>
  <c r="F8" i="1"/>
  <c r="C21"/>
  <c r="D29"/>
  <c r="E29" s="1"/>
  <c r="F29"/>
  <c r="C29"/>
  <c r="E37"/>
  <c r="E36"/>
  <c r="D26"/>
  <c r="F26"/>
  <c r="C26"/>
  <c r="E26" s="1"/>
  <c r="D10"/>
  <c r="F10"/>
  <c r="C10"/>
  <c r="E13"/>
  <c r="D8"/>
  <c r="E8" s="1"/>
  <c r="C8"/>
  <c r="E4" i="7" l="1"/>
  <c r="D45"/>
  <c r="E45" s="1"/>
  <c r="F12" i="4"/>
  <c r="F41"/>
  <c r="F39"/>
  <c r="F34"/>
  <c r="F32"/>
  <c r="F26"/>
  <c r="F25" i="3"/>
  <c r="F24" s="1"/>
  <c r="F45" s="1"/>
  <c r="E6"/>
  <c r="D5"/>
  <c r="E5" s="1"/>
  <c r="E26"/>
  <c r="E32"/>
  <c r="E18"/>
  <c r="E10"/>
  <c r="C4"/>
  <c r="C45" s="1"/>
  <c r="F4" i="4"/>
  <c r="E8" i="3"/>
  <c r="D25"/>
  <c r="E10" i="1"/>
  <c r="D4" i="3" l="1"/>
  <c r="E4" s="1"/>
  <c r="D24"/>
  <c r="E25"/>
  <c r="G18" i="2"/>
  <c r="F39" i="1"/>
  <c r="F15"/>
  <c r="D34" i="2"/>
  <c r="E34"/>
  <c r="E21"/>
  <c r="D21"/>
  <c r="E35" i="1"/>
  <c r="E25"/>
  <c r="D23"/>
  <c r="C23"/>
  <c r="E24" i="3" l="1"/>
  <c r="D45"/>
  <c r="E45" s="1"/>
  <c r="E14" i="1"/>
  <c r="F23" l="1"/>
  <c r="F6"/>
  <c r="G4" i="2"/>
  <c r="G38"/>
  <c r="G36"/>
  <c r="G34"/>
  <c r="G29"/>
  <c r="G27"/>
  <c r="G12"/>
  <c r="F5" i="1" l="1"/>
  <c r="F22"/>
  <c r="F21" s="1"/>
  <c r="G41" i="2"/>
  <c r="F4" i="1" l="1"/>
  <c r="F43" s="1"/>
  <c r="E18" i="2"/>
  <c r="F19"/>
  <c r="D39" i="1"/>
  <c r="C39"/>
  <c r="E33"/>
  <c r="E32"/>
  <c r="D15"/>
  <c r="C15"/>
  <c r="E15" l="1"/>
  <c r="E39"/>
  <c r="E38" i="2"/>
  <c r="D38"/>
  <c r="D18"/>
  <c r="F18" s="1"/>
  <c r="E41" i="1"/>
  <c r="E9" l="1"/>
  <c r="E34" l="1"/>
  <c r="D6" l="1"/>
  <c r="D5" s="1"/>
  <c r="D4" l="1"/>
  <c r="D22"/>
  <c r="D21" s="1"/>
  <c r="E21" s="1"/>
  <c r="D43" l="1"/>
  <c r="E40"/>
  <c r="E12"/>
  <c r="E7"/>
  <c r="E11"/>
  <c r="E16"/>
  <c r="E17"/>
  <c r="E18"/>
  <c r="E19"/>
  <c r="E20"/>
  <c r="E24"/>
  <c r="E28"/>
  <c r="E30"/>
  <c r="E31"/>
  <c r="E38"/>
  <c r="C22" l="1"/>
  <c r="C6"/>
  <c r="F5" i="2"/>
  <c r="F6"/>
  <c r="F7"/>
  <c r="F9"/>
  <c r="F10"/>
  <c r="F11"/>
  <c r="F13"/>
  <c r="F15"/>
  <c r="F17"/>
  <c r="F20"/>
  <c r="F22"/>
  <c r="F23"/>
  <c r="F25"/>
  <c r="F26"/>
  <c r="F28"/>
  <c r="F30"/>
  <c r="F31"/>
  <c r="F32"/>
  <c r="F33"/>
  <c r="F35"/>
  <c r="F37"/>
  <c r="F39"/>
  <c r="E36"/>
  <c r="E29"/>
  <c r="E27"/>
  <c r="E12"/>
  <c r="F38"/>
  <c r="D36"/>
  <c r="D29"/>
  <c r="D27"/>
  <c r="D12"/>
  <c r="F36" l="1"/>
  <c r="F34"/>
  <c r="E6" i="1"/>
  <c r="C5"/>
  <c r="E41" i="2"/>
  <c r="E42" s="1"/>
  <c r="D41"/>
  <c r="F27"/>
  <c r="F12"/>
  <c r="E23" i="1"/>
  <c r="F29" i="2"/>
  <c r="F4"/>
  <c r="E22" i="1" l="1"/>
  <c r="C4"/>
  <c r="E5"/>
  <c r="F41" i="2"/>
  <c r="E4" i="1" l="1"/>
  <c r="C43"/>
  <c r="D42" i="2" l="1"/>
  <c r="E43" i="1"/>
  <c r="F51" i="20"/>
</calcChain>
</file>

<file path=xl/sharedStrings.xml><?xml version="1.0" encoding="utf-8"?>
<sst xmlns="http://schemas.openxmlformats.org/spreadsheetml/2006/main" count="2153" uniqueCount="204">
  <si>
    <t>Уточ.план на год</t>
  </si>
  <si>
    <t>1 00 00000 00 0000 000</t>
  </si>
  <si>
    <t>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</si>
  <si>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</si>
  <si>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</si>
  <si>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</si>
  <si>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</si>
  <si>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</si>
  <si>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</si>
  <si>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</si>
  <si>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1 05 02000 01 1000 110</t>
  </si>
  <si>
    <t>Единый налог на вмененный доход для отдельных видов деятельности</t>
  </si>
  <si>
    <t>1 05 03011 01 1000 110</t>
  </si>
  <si>
    <t>Единый сельскохозяйственный налог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</si>
  <si>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</si>
  <si>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</si>
  <si>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</si>
  <si>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</si>
  <si>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</si>
  <si>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1 12 00000 00 0000 000 </t>
  </si>
  <si>
    <t>Платежи за пользование природными ресурсами</t>
  </si>
  <si>
    <t xml:space="preserve">1 14 00000 00 0000 000 </t>
  </si>
  <si>
    <t>Доходы от продажи материальных и нематериальных запасов</t>
  </si>
  <si>
    <t>1 15 00000 00 0000 000</t>
  </si>
  <si>
    <t>Административные платежи и сборы</t>
  </si>
  <si>
    <t>1 16 00000 00 0000 000</t>
  </si>
  <si>
    <t>Штрафы, санкции  , возмещение ущерба</t>
  </si>
  <si>
    <t>2 02 00000 00 0000 151</t>
  </si>
  <si>
    <t>Дотации от других бюджетов бюджетной системы Российской Федерации</t>
  </si>
  <si>
    <t>Дотации на выравнивание бюджетной обеспеченности</t>
  </si>
  <si>
    <t xml:space="preserve">Субсидии бюджетам муниципальных образований </t>
  </si>
  <si>
    <t>Прочие субсидии</t>
  </si>
  <si>
    <t>Субвенции от других бюджетов бюджетной системы Российской Федерации</t>
  </si>
  <si>
    <t>Субвенции на осуществление первичного воинского учета</t>
  </si>
  <si>
    <t>Субвенции на выплату единовременного пособия при всех формах уцстройства детей, лишенных родительского попечения, в семью</t>
  </si>
  <si>
    <t>Субвенции на ежемесячное денежное вознаграждение за классное руководство</t>
  </si>
  <si>
    <t>Субвенции на выполнение передаваемых полномочий</t>
  </si>
  <si>
    <t>Субвенции на содержание ребенка в семье опекуна и приемной семье, а также на оплату труда приемному родителю</t>
  </si>
  <si>
    <t>Субвенции на компенсацию части родительской платы за содержание ребенка в дошкольных учреждениях</t>
  </si>
  <si>
    <t>Прочие субвенции</t>
  </si>
  <si>
    <t>Иные межбюджетные трансферты</t>
  </si>
  <si>
    <t>Всего доходов</t>
  </si>
  <si>
    <t>Наименование</t>
  </si>
  <si>
    <t>РЗ</t>
  </si>
  <si>
    <t>ПР</t>
  </si>
  <si>
    <t>% испол. к год. назнач.</t>
  </si>
  <si>
    <t xml:space="preserve">Общегосударственные вопросы </t>
  </si>
  <si>
    <t>01</t>
  </si>
  <si>
    <t>Функционирование высшего должностного лица органов местного самоуправления</t>
  </si>
  <si>
    <t>02</t>
  </si>
  <si>
    <t>Функционирование законодательных (представительных) органов местного самоуправления</t>
  </si>
  <si>
    <t>03</t>
  </si>
  <si>
    <t>Функционирование местных администраций</t>
  </si>
  <si>
    <t>04</t>
  </si>
  <si>
    <t>Обеспечение деятельности финансовых, налоговых и таможенных органов и органов финансового контроля</t>
  </si>
  <si>
    <t>06</t>
  </si>
  <si>
    <t>Резервные фонды</t>
  </si>
  <si>
    <t>12</t>
  </si>
  <si>
    <t>Другие общегосударственные вопросы</t>
  </si>
  <si>
    <t>14</t>
  </si>
  <si>
    <t>Национальная экономика</t>
  </si>
  <si>
    <t>05</t>
  </si>
  <si>
    <t>Транспорт</t>
  </si>
  <si>
    <t>08</t>
  </si>
  <si>
    <t>Другие вопросы в национальной экономики</t>
  </si>
  <si>
    <t>Жилищно-коммунальное хозяйство</t>
  </si>
  <si>
    <t>Коммунальное хозяйство</t>
  </si>
  <si>
    <t>Образование</t>
  </si>
  <si>
    <t>07</t>
  </si>
  <si>
    <t xml:space="preserve"> 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</si>
  <si>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</si>
  <si>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</si>
  <si>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</si>
  <si>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</si>
  <si>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>Культура</t>
  </si>
  <si>
    <t>Телевидение и радиовещание</t>
  </si>
  <si>
    <t xml:space="preserve"> Физическая культура  и спорт 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</si>
  <si>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</si>
  <si>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</si>
  <si>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</si>
  <si>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</si>
  <si>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</si>
  <si>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 xml:space="preserve">Другие вопросы в области социальной политики </t>
  </si>
  <si>
    <t>Межбюджетные трансферты</t>
  </si>
  <si>
    <t>11</t>
  </si>
  <si>
    <t>Дотации бюджетам поселений</t>
  </si>
  <si>
    <t>Всего расходов</t>
  </si>
  <si>
    <t>Дефицит бюджета</t>
  </si>
  <si>
    <t>Начальник финансового отдела                             Р.И.Бельчук</t>
  </si>
  <si>
    <t>13</t>
  </si>
  <si>
    <t>Национальная оборона</t>
  </si>
  <si>
    <t>Мобилизационная и войсковая подготовка</t>
  </si>
  <si>
    <t>Культура, кинематография</t>
  </si>
  <si>
    <t>00</t>
  </si>
  <si>
    <t>Массовый спорт</t>
  </si>
  <si>
    <t>Средства массовой информации</t>
  </si>
  <si>
    <t>Жилищное хозяйство</t>
  </si>
  <si>
    <t>Дорожное хозяйство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</si>
  <si>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</si>
  <si>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</si>
  <si>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Безмозмездные поступления от других бюджетов бюджетной системы</t>
  </si>
  <si>
    <t>2 00 00000 00 0000 151</t>
  </si>
  <si>
    <t xml:space="preserve">Безмозмездные поступления </t>
  </si>
  <si>
    <t>Уточнен. план на год</t>
  </si>
  <si>
    <t>Дотации на поддержку мер по обеспечению сбалансированности бюджетов</t>
  </si>
  <si>
    <t>1 03 00000 00 0000 000</t>
  </si>
  <si>
    <t>Налоги на товары (работы, услуги), реалиализуемые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</si>
  <si>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</si>
  <si>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1 03 02000 01 0000 110</t>
  </si>
  <si>
    <t>Прочие межбюджетные трансферты общего назначения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</si>
  <si>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</si>
  <si>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</si>
  <si>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1 05 04000 02 1000 110</t>
  </si>
  <si>
    <t>Налог, взимаемый в связи с применением патентной системы налогообложения</t>
  </si>
  <si>
    <t>2 02 10000 00 0000 151</t>
  </si>
  <si>
    <t>2 02 15001 00 0000 151</t>
  </si>
  <si>
    <t>2 02 20000 00 0000 151</t>
  </si>
  <si>
    <t>2 02 29999 00 0000 151</t>
  </si>
  <si>
    <t>2 02 30000 00 0000 151</t>
  </si>
  <si>
    <t>2 02 30021 00 0000 151</t>
  </si>
  <si>
    <t>2 02 30024 00 0000 151</t>
  </si>
  <si>
    <t>2 02 30027 00 0000 151</t>
  </si>
  <si>
    <t>2 02 30029 00 0000 151</t>
  </si>
  <si>
    <t>2 02 35082 00 0000 151</t>
  </si>
  <si>
    <t>2 02 35118 00 0000 151</t>
  </si>
  <si>
    <t>2 02 35260 00 0000 151</t>
  </si>
  <si>
    <t>2 02 39999 00 0000 151</t>
  </si>
  <si>
    <t>2 02 40014 00 0000 151</t>
  </si>
  <si>
    <t>2 02 49999 00 0000 151</t>
  </si>
  <si>
    <t>Исполнено на 1.04.2017г.</t>
  </si>
  <si>
    <t>Дополнительное образование</t>
  </si>
  <si>
    <t xml:space="preserve">% испол.к год.  назнач. </t>
  </si>
  <si>
    <t>Исполнено на 1.04.2017г</t>
  </si>
  <si>
    <t>2 02 15002 00 0000 151</t>
  </si>
  <si>
    <t>2 02 40000 00 0000 151</t>
  </si>
  <si>
    <t>2 02 20216 00 0000 151</t>
  </si>
  <si>
    <t>Субсидии бюджетам на осуществление дорожной деятельности в отношении автомобильных дорог общего пользования</t>
  </si>
  <si>
    <t>Судебная система</t>
  </si>
  <si>
    <t>Исполнение районного бюджета по доходам на 1.04.2018 года</t>
  </si>
  <si>
    <t>Исполнено на 1.04.2018г</t>
  </si>
  <si>
    <t>2 02 35120 00 0000 151</t>
  </si>
  <si>
    <t xml:space="preserve">Субвенции бюджетам муниципальных образований на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</si>
  <si>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</si>
  <si>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Исполнение бюджетных ассигнований на 1.04.2018 г. по расходам  районного бюджета</t>
  </si>
  <si>
    <t>Исполнено на 1.04.2018г.</t>
  </si>
  <si>
    <t>Исполнение консолидированного бюджета по доходам на 1.04.2018 года</t>
  </si>
  <si>
    <t>Исполнение бюджетных ассигнований на 1.04.2018 г. по расходам  консолидированного бюджета</t>
  </si>
  <si>
    <t>1 06 00000 00 0000 000</t>
  </si>
  <si>
    <t>Налоги на имущество</t>
  </si>
  <si>
    <t>1 06 01000 00 0000 110</t>
  </si>
  <si>
    <t>Налоги на имущество физических лиц</t>
  </si>
  <si>
    <t>1 06 06000 00 0000 110</t>
  </si>
  <si>
    <t>Земельный налог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</si>
  <si>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</si>
  <si>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</si>
  <si>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</si>
  <si>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Сельское хозяйство</t>
  </si>
  <si>
    <t>Благоустройство</t>
  </si>
  <si>
    <t>Исполнение районного бюджета по доходам на 1.07.2018 года</t>
  </si>
  <si>
    <t>Исполнено на 1.07.2018г</t>
  </si>
  <si>
    <t>Исполнено на 1.07.2017г</t>
  </si>
  <si>
    <t>1 17 00000 00 0000 000</t>
  </si>
  <si>
    <t>Прочие неналоговые доходы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</si>
  <si>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</si>
  <si>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2 02 25097 00 0000 151</t>
  </si>
  <si>
    <t>2 02 25497 00 0000 151</t>
  </si>
  <si>
    <t>Субсидии бюджетам на реализацию мероприятий по обеспечению жильем молодых семей</t>
  </si>
  <si>
    <t>2 02 25558 00 0000 151</t>
  </si>
  <si>
    <t>Субсидии на обеспечение развития и укрепления материально-технической базы муниципальных домов культуры</t>
  </si>
  <si>
    <t>Исполнение бюджетных ассигнований на 1.07.2018 г. по расходам  районного бюджета</t>
  </si>
  <si>
    <t>Исполнено на 1.07.2018г.</t>
  </si>
  <si>
    <t>Исполнено на 1.07.2017г.</t>
  </si>
  <si>
    <t>Исполнение районного бюджета по доходам на 1.08.2018 года</t>
  </si>
  <si>
    <t>Исполнение бюджетных ассигнований на 1.08.2018 г. по расходам  районного бюджета</t>
  </si>
  <si>
    <t>Сельское хозяйство и рыболовство</t>
  </si>
  <si>
    <t>Исполнение консолидированного бюджета по доходам на 1.08.2018 года</t>
  </si>
  <si>
    <t>Исполнено на 1.08.2018г</t>
  </si>
  <si>
    <t>Исполнено на 1.08.2017г</t>
  </si>
  <si>
    <t>2 02 25555 00 0000 151</t>
  </si>
  <si>
    <t>Субсидии бюджетам на поддержкугосударственных программ субъектов Российской Федерации и муниципальных программ формирования современной городской среды</t>
  </si>
  <si>
    <t>2 02 254975 00 0000 151</t>
  </si>
  <si>
    <t>Исполнение бюджетных ассигнований на 1.08.2018 г. по расходам  консолидированного бюджета</t>
  </si>
  <si>
    <t>Исполнено на 1.08.2018г.</t>
  </si>
  <si>
    <t>Исполнено на 1.08.2017г.</t>
  </si>
  <si>
    <t>Прочие межбюджетные трансферты</t>
  </si>
  <si>
    <t>Обеспечение проведения выборов и референдумов</t>
  </si>
  <si>
    <t>Исполнение районного бюджета по доходам на 1.10.2018 года</t>
  </si>
  <si>
    <t>Исполнение бюджетных ассигнований на 1.10.2018 г. по расходам  районного бюджета</t>
  </si>
  <si>
    <t>Исполнение бюджетных ассигнований на 1.10.2018 г. по расходам  консолидированного бюджета</t>
  </si>
  <si>
    <t>Исполнение консолидированного бюджета по доходам на 1.10.2018 года</t>
  </si>
  <si>
    <t>Исполнено на 1.10.2018г</t>
  </si>
  <si>
    <t>Исполнено на 1.10.2017г</t>
  </si>
  <si>
    <t>Исполнено на 1.10.2018г.</t>
  </si>
  <si>
    <t>Исполнено на 1.10.2017г.</t>
  </si>
  <si>
    <t>Исполнение районного бюджета по доходам на 1.01.2019 года</t>
  </si>
  <si>
    <t>Исполнение бюджетных ассигнований на 1.01.2019 г. по расходам  районного бюджета</t>
  </si>
  <si>
    <t>Исполнение консолидированного бюджета по доходам на 1.01.2019 года</t>
  </si>
  <si>
    <t>Исполнено на 1.01.2019г</t>
  </si>
  <si>
    <t>Исполнено на 1.01.2018г</t>
  </si>
  <si>
    <t>Исполнено на 1.01.2019г.</t>
  </si>
  <si>
    <t>Исполнено на 1.01.2018г.</t>
  </si>
  <si>
    <t>Исполнение бюджетных ассигнований на 1.01.2019 г. по расходам  консолидированного бюджета</t>
  </si>
  <si>
    <t>2 02 20077 00 0000 151</t>
  </si>
  <si>
    <t>Субсидии бюджетам на софинансирование капитальных вложений в объекты муниципальной собственности</t>
  </si>
</sst>
</file>

<file path=xl/styles.xml><?xml version="1.0" encoding="utf-8"?>
<styleSheet xmlns="http://schemas.openxmlformats.org/spreadsheetml/2006/main">
  <numFmts count="1">
    <numFmt numFmtId="164" formatCode="0.0"/>
  </numFmts>
  <fonts count="3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0" fillId="0" borderId="0" xfId="0" applyFont="1"/>
    <xf numFmtId="0" fontId="22" fillId="0" borderId="10" xfId="1" applyFont="1" applyBorder="1"/>
    <xf numFmtId="0" fontId="22" fillId="0" borderId="10" xfId="1" applyFont="1" applyBorder="1" applyAlignment="1">
      <alignment horizontal="center" vertical="center" wrapText="1"/>
    </xf>
    <xf numFmtId="0" fontId="22" fillId="0" borderId="10" xfId="1" applyFont="1" applyBorder="1" applyAlignment="1">
      <alignment vertical="center"/>
    </xf>
    <xf numFmtId="0" fontId="22" fillId="0" borderId="10" xfId="1" applyFont="1" applyBorder="1" applyAlignment="1">
      <alignment horizontal="center"/>
    </xf>
    <xf numFmtId="164" fontId="22" fillId="0" borderId="10" xfId="1" applyNumberFormat="1" applyFont="1" applyBorder="1"/>
    <xf numFmtId="0" fontId="22" fillId="0" borderId="10" xfId="1" applyFont="1" applyBorder="1" applyAlignment="1">
      <alignment horizontal="center" vertical="center"/>
    </xf>
    <xf numFmtId="0" fontId="21" fillId="0" borderId="10" xfId="1" applyFont="1" applyBorder="1" applyAlignment="1">
      <alignment vertical="center"/>
    </xf>
    <xf numFmtId="0" fontId="21" fillId="0" borderId="10" xfId="1" applyFont="1" applyBorder="1" applyAlignment="1">
      <alignment horizontal="center" vertical="center"/>
    </xf>
    <xf numFmtId="0" fontId="21" fillId="0" borderId="10" xfId="1" applyFont="1" applyBorder="1"/>
    <xf numFmtId="0" fontId="21" fillId="0" borderId="10" xfId="1" applyFont="1" applyBorder="1" applyAlignment="1">
      <alignment horizontal="center" vertical="center" wrapText="1"/>
    </xf>
    <xf numFmtId="0" fontId="20" fillId="0" borderId="10" xfId="1" applyFont="1" applyBorder="1" applyAlignment="1">
      <alignment vertical="center"/>
    </xf>
    <xf numFmtId="0" fontId="20" fillId="0" borderId="10" xfId="1" applyFont="1" applyBorder="1" applyAlignment="1">
      <alignment horizontal="center" vertical="center" wrapText="1"/>
    </xf>
    <xf numFmtId="0" fontId="20" fillId="0" borderId="10" xfId="1" applyFont="1" applyBorder="1"/>
    <xf numFmtId="0" fontId="23" fillId="0" borderId="0" xfId="0" applyFont="1"/>
    <xf numFmtId="0" fontId="22" fillId="0" borderId="10" xfId="43" applyFont="1" applyBorder="1" applyAlignment="1">
      <alignment horizontal="center" vertical="center" wrapText="1"/>
    </xf>
    <xf numFmtId="49" fontId="22" fillId="0" borderId="10" xfId="43" applyNumberFormat="1" applyFont="1" applyBorder="1" applyAlignment="1">
      <alignment horizontal="center" vertical="center" wrapText="1"/>
    </xf>
    <xf numFmtId="49" fontId="21" fillId="0" borderId="10" xfId="43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 wrapText="1"/>
    </xf>
    <xf numFmtId="0" fontId="22" fillId="0" borderId="10" xfId="1" applyFont="1" applyBorder="1" applyAlignment="1">
      <alignment horizontal="center" vertical="distributed"/>
    </xf>
    <xf numFmtId="0" fontId="24" fillId="0" borderId="15" xfId="0" applyFont="1" applyBorder="1" applyAlignment="1">
      <alignment horizontal="center" vertical="top" wrapText="1"/>
    </xf>
    <xf numFmtId="0" fontId="21" fillId="0" borderId="10" xfId="43" applyFont="1" applyBorder="1" applyAlignment="1">
      <alignment horizontal="center" vertical="center" wrapText="1"/>
    </xf>
    <xf numFmtId="0" fontId="25" fillId="0" borderId="10" xfId="1" applyFont="1" applyBorder="1"/>
    <xf numFmtId="0" fontId="24" fillId="0" borderId="15" xfId="0" applyFont="1" applyBorder="1" applyAlignment="1">
      <alignment horizontal="right" wrapText="1"/>
    </xf>
    <xf numFmtId="0" fontId="24" fillId="0" borderId="16" xfId="0" applyFont="1" applyBorder="1" applyAlignment="1">
      <alignment horizontal="right" wrapText="1"/>
    </xf>
    <xf numFmtId="0" fontId="24" fillId="0" borderId="10" xfId="0" applyFont="1" applyBorder="1"/>
    <xf numFmtId="0" fontId="26" fillId="0" borderId="10" xfId="0" applyFont="1" applyBorder="1"/>
    <xf numFmtId="0" fontId="21" fillId="0" borderId="10" xfId="43" applyFont="1" applyBorder="1" applyAlignment="1">
      <alignment horizontal="center" wrapText="1"/>
    </xf>
    <xf numFmtId="0" fontId="21" fillId="0" borderId="10" xfId="43" applyFont="1" applyBorder="1" applyAlignment="1">
      <alignment horizontal="center" vertical="justify"/>
    </xf>
    <xf numFmtId="0" fontId="21" fillId="0" borderId="10" xfId="43" applyFont="1" applyBorder="1" applyAlignment="1">
      <alignment horizontal="justify" vertical="justify"/>
    </xf>
    <xf numFmtId="0" fontId="24" fillId="0" borderId="10" xfId="0" applyFont="1" applyBorder="1" applyAlignment="1">
      <alignment vertical="distributed"/>
    </xf>
    <xf numFmtId="0" fontId="24" fillId="0" borderId="0" xfId="0" applyFont="1"/>
    <xf numFmtId="0" fontId="26" fillId="0" borderId="0" xfId="0" applyFont="1"/>
    <xf numFmtId="0" fontId="27" fillId="0" borderId="10" xfId="43" applyFont="1" applyBorder="1"/>
    <xf numFmtId="164" fontId="27" fillId="0" borderId="10" xfId="43" applyNumberFormat="1" applyFont="1" applyBorder="1" applyAlignment="1">
      <alignment horizontal="center" vertical="center"/>
    </xf>
    <xf numFmtId="0" fontId="28" fillId="0" borderId="10" xfId="43" applyFont="1" applyBorder="1" applyAlignment="1">
      <alignment vertical="center"/>
    </xf>
    <xf numFmtId="0" fontId="27" fillId="0" borderId="10" xfId="43" applyFont="1" applyBorder="1" applyAlignment="1">
      <alignment vertical="center"/>
    </xf>
    <xf numFmtId="0" fontId="28" fillId="0" borderId="10" xfId="43" applyFont="1" applyBorder="1"/>
    <xf numFmtId="0" fontId="29" fillId="0" borderId="10" xfId="0" applyFont="1" applyBorder="1"/>
    <xf numFmtId="164" fontId="21" fillId="0" borderId="10" xfId="1" applyNumberFormat="1" applyFont="1" applyBorder="1"/>
    <xf numFmtId="0" fontId="24" fillId="0" borderId="14" xfId="0" applyFont="1" applyBorder="1" applyAlignment="1">
      <alignment horizontal="left" vertical="top" wrapText="1"/>
    </xf>
    <xf numFmtId="0" fontId="25" fillId="0" borderId="10" xfId="43" applyFont="1" applyBorder="1" applyAlignment="1">
      <alignment horizontal="center" vertical="center" wrapText="1"/>
    </xf>
    <xf numFmtId="49" fontId="25" fillId="0" borderId="10" xfId="43" applyNumberFormat="1" applyFont="1" applyBorder="1" applyAlignment="1">
      <alignment horizontal="center" vertical="center" wrapText="1"/>
    </xf>
    <xf numFmtId="0" fontId="31" fillId="0" borderId="10" xfId="43" applyFont="1" applyBorder="1" applyAlignment="1">
      <alignment horizontal="center" vertical="center" wrapText="1"/>
    </xf>
    <xf numFmtId="49" fontId="31" fillId="0" borderId="10" xfId="43" applyNumberFormat="1" applyFont="1" applyBorder="1" applyAlignment="1">
      <alignment horizontal="center" vertical="center" wrapText="1"/>
    </xf>
    <xf numFmtId="0" fontId="32" fillId="0" borderId="10" xfId="1" applyFont="1" applyBorder="1"/>
    <xf numFmtId="164" fontId="28" fillId="0" borderId="10" xfId="43" applyNumberFormat="1" applyFont="1" applyBorder="1" applyAlignment="1">
      <alignment horizontal="center" vertical="center"/>
    </xf>
    <xf numFmtId="0" fontId="33" fillId="0" borderId="16" xfId="0" applyFont="1" applyBorder="1" applyAlignment="1">
      <alignment horizontal="right" wrapText="1"/>
    </xf>
    <xf numFmtId="0" fontId="28" fillId="0" borderId="0" xfId="43" applyFont="1" applyBorder="1" applyAlignment="1">
      <alignment vertical="center"/>
    </xf>
    <xf numFmtId="0" fontId="24" fillId="0" borderId="0" xfId="0" applyFont="1" applyBorder="1" applyAlignment="1">
      <alignment horizontal="right" wrapText="1"/>
    </xf>
    <xf numFmtId="0" fontId="21" fillId="0" borderId="12" xfId="1" applyFont="1" applyBorder="1" applyAlignment="1">
      <alignment horizontal="center" vertical="justify"/>
    </xf>
    <xf numFmtId="0" fontId="21" fillId="0" borderId="13" xfId="1" applyFont="1" applyBorder="1" applyAlignment="1">
      <alignment horizontal="center" vertical="justify"/>
    </xf>
    <xf numFmtId="0" fontId="30" fillId="0" borderId="11" xfId="1" applyFont="1" applyBorder="1" applyAlignment="1">
      <alignment horizontal="center" vertical="center"/>
    </xf>
    <xf numFmtId="0" fontId="30" fillId="0" borderId="0" xfId="1" applyFont="1" applyBorder="1" applyAlignment="1">
      <alignment horizontal="center" vertical="center"/>
    </xf>
    <xf numFmtId="0" fontId="21" fillId="0" borderId="12" xfId="1" applyFont="1" applyBorder="1" applyAlignment="1">
      <alignment horizontal="center"/>
    </xf>
    <xf numFmtId="0" fontId="21" fillId="0" borderId="13" xfId="1" applyFont="1" applyBorder="1" applyAlignment="1">
      <alignment horizontal="center"/>
    </xf>
    <xf numFmtId="0" fontId="21" fillId="0" borderId="10" xfId="1" applyFont="1" applyBorder="1" applyAlignment="1">
      <alignment horizontal="center" vertical="justify"/>
    </xf>
    <xf numFmtId="0" fontId="22" fillId="0" borderId="0" xfId="43" applyFont="1" applyAlignment="1">
      <alignment horizontal="center" vertical="justify"/>
    </xf>
    <xf numFmtId="0" fontId="21" fillId="0" borderId="0" xfId="43" applyFont="1" applyAlignment="1">
      <alignment horizontal="center"/>
    </xf>
    <xf numFmtId="0" fontId="24" fillId="0" borderId="10" xfId="0" applyFont="1" applyBorder="1" applyAlignment="1">
      <alignment horizontal="center" vertical="distributed"/>
    </xf>
  </cellXfs>
  <cellStyles count="85">
    <cellStyle name="20% - Акцент1 2" xfId="2"/>
    <cellStyle name="20% - Акцент1 3" xfId="44"/>
    <cellStyle name="20% - Акцент2 2" xfId="3"/>
    <cellStyle name="20% - Акцент2 3" xfId="45"/>
    <cellStyle name="20% - Акцент3 2" xfId="4"/>
    <cellStyle name="20% - Акцент3 3" xfId="46"/>
    <cellStyle name="20% - Акцент4 2" xfId="5"/>
    <cellStyle name="20% - Акцент4 3" xfId="47"/>
    <cellStyle name="20% - Акцент5 2" xfId="6"/>
    <cellStyle name="20% - Акцент5 3" xfId="48"/>
    <cellStyle name="20% - Акцент6 2" xfId="7"/>
    <cellStyle name="20% - Акцент6 3" xfId="49"/>
    <cellStyle name="40% - Акцент1 2" xfId="8"/>
    <cellStyle name="40% - Акцент1 3" xfId="50"/>
    <cellStyle name="40% - Акцент2 2" xfId="9"/>
    <cellStyle name="40% - Акцент2 3" xfId="51"/>
    <cellStyle name="40% - Акцент3 2" xfId="10"/>
    <cellStyle name="40% - Акцент3 3" xfId="52"/>
    <cellStyle name="40% - Акцент4 2" xfId="11"/>
    <cellStyle name="40% - Акцент4 3" xfId="53"/>
    <cellStyle name="40% - Акцент5 2" xfId="12"/>
    <cellStyle name="40% - Акцент5 3" xfId="54"/>
    <cellStyle name="40% - Акцент6 2" xfId="13"/>
    <cellStyle name="40% - Акцент6 3" xfId="55"/>
    <cellStyle name="60% - Акцент1 2" xfId="14"/>
    <cellStyle name="60% - Акцент1 3" xfId="56"/>
    <cellStyle name="60% - Акцент2 2" xfId="15"/>
    <cellStyle name="60% - Акцент2 3" xfId="57"/>
    <cellStyle name="60% - Акцент3 2" xfId="16"/>
    <cellStyle name="60% - Акцент3 3" xfId="58"/>
    <cellStyle name="60% - Акцент4 2" xfId="17"/>
    <cellStyle name="60% - Акцент4 3" xfId="59"/>
    <cellStyle name="60% - Акцент5 2" xfId="18"/>
    <cellStyle name="60% - Акцент5 3" xfId="60"/>
    <cellStyle name="60% - Акцент6 2" xfId="19"/>
    <cellStyle name="60% - Акцент6 3" xfId="61"/>
    <cellStyle name="Акцент1 2" xfId="20"/>
    <cellStyle name="Акцент1 3" xfId="62"/>
    <cellStyle name="Акцент2 2" xfId="21"/>
    <cellStyle name="Акцент2 3" xfId="63"/>
    <cellStyle name="Акцент3 2" xfId="22"/>
    <cellStyle name="Акцент3 3" xfId="64"/>
    <cellStyle name="Акцент4 2" xfId="23"/>
    <cellStyle name="Акцент4 3" xfId="65"/>
    <cellStyle name="Акцент5 2" xfId="24"/>
    <cellStyle name="Акцент5 3" xfId="66"/>
    <cellStyle name="Акцент6 2" xfId="25"/>
    <cellStyle name="Акцент6 3" xfId="67"/>
    <cellStyle name="Ввод  2" xfId="26"/>
    <cellStyle name="Ввод  3" xfId="68"/>
    <cellStyle name="Вывод 2" xfId="27"/>
    <cellStyle name="Вывод 3" xfId="69"/>
    <cellStyle name="Вычисление 2" xfId="28"/>
    <cellStyle name="Вычисление 3" xfId="70"/>
    <cellStyle name="Заголовок 1 2" xfId="29"/>
    <cellStyle name="Заголовок 1 3" xfId="71"/>
    <cellStyle name="Заголовок 2 2" xfId="30"/>
    <cellStyle name="Заголовок 2 3" xfId="72"/>
    <cellStyle name="Заголовок 3 2" xfId="31"/>
    <cellStyle name="Заголовок 3 3" xfId="73"/>
    <cellStyle name="Заголовок 4 2" xfId="32"/>
    <cellStyle name="Заголовок 4 3" xfId="74"/>
    <cellStyle name="Итог 2" xfId="33"/>
    <cellStyle name="Итог 3" xfId="75"/>
    <cellStyle name="Контрольная ячейка 2" xfId="34"/>
    <cellStyle name="Контрольная ячейка 3" xfId="76"/>
    <cellStyle name="Название 2" xfId="35"/>
    <cellStyle name="Название 3" xfId="77"/>
    <cellStyle name="Нейтральный 2" xfId="36"/>
    <cellStyle name="Нейтральный 3" xfId="78"/>
    <cellStyle name="Обычный" xfId="0" builtinId="0"/>
    <cellStyle name="Обычный 2" xfId="1"/>
    <cellStyle name="Обычный 3" xfId="43"/>
    <cellStyle name="Плохой 2" xfId="37"/>
    <cellStyle name="Плохой 3" xfId="79"/>
    <cellStyle name="Пояснение 2" xfId="38"/>
    <cellStyle name="Пояснение 3" xfId="80"/>
    <cellStyle name="Примечание 2" xfId="39"/>
    <cellStyle name="Примечание 3" xfId="81"/>
    <cellStyle name="Связанная ячейка 2" xfId="40"/>
    <cellStyle name="Связанная ячейка 3" xfId="82"/>
    <cellStyle name="Текст предупреждения 2" xfId="41"/>
    <cellStyle name="Текст предупреждения 3" xfId="83"/>
    <cellStyle name="Хороший 2" xfId="42"/>
    <cellStyle name="Хороший 3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43"/>
  <sheetViews>
    <sheetView workbookViewId="0">
      <selection activeCell="D18" sqref="D18"/>
    </sheetView>
  </sheetViews>
  <sheetFormatPr defaultRowHeight="15"/>
  <cols>
    <col min="1" max="1" width="19.7109375" customWidth="1"/>
    <col min="2" max="2" width="33.7109375" customWidth="1"/>
    <col min="3" max="3" width="8.7109375" customWidth="1"/>
    <col min="4" max="4" width="8.42578125" customWidth="1"/>
    <col min="5" max="5" width="7.85546875" customWidth="1"/>
    <col min="6" max="6" width="9" customWidth="1"/>
  </cols>
  <sheetData>
    <row r="1" spans="1:6" ht="15.75">
      <c r="A1" s="54" t="s">
        <v>138</v>
      </c>
      <c r="B1" s="54"/>
      <c r="C1" s="54"/>
      <c r="D1" s="54"/>
      <c r="E1" s="55"/>
      <c r="F1" s="34"/>
    </row>
    <row r="2" spans="1:6" ht="15" customHeight="1">
      <c r="A2" s="56"/>
      <c r="B2" s="56"/>
      <c r="C2" s="52" t="s">
        <v>0</v>
      </c>
      <c r="D2" s="52" t="s">
        <v>139</v>
      </c>
      <c r="E2" s="58" t="s">
        <v>131</v>
      </c>
      <c r="F2" s="52" t="s">
        <v>132</v>
      </c>
    </row>
    <row r="3" spans="1:6" ht="47.25" customHeight="1">
      <c r="A3" s="57"/>
      <c r="B3" s="57"/>
      <c r="C3" s="53"/>
      <c r="D3" s="53"/>
      <c r="E3" s="58"/>
      <c r="F3" s="53"/>
    </row>
    <row r="4" spans="1:6">
      <c r="A4" s="5" t="s">
        <v>1</v>
      </c>
      <c r="B4" s="6" t="s">
        <v>2</v>
      </c>
      <c r="C4" s="3">
        <f>C5+C15</f>
        <v>67062</v>
      </c>
      <c r="D4" s="3">
        <f>D5+D15</f>
        <v>12609</v>
      </c>
      <c r="E4" s="7">
        <f t="shared" ref="E4:E43" si="0">D4/C4*100</f>
        <v>18.802004115594524</v>
      </c>
      <c r="F4" s="24">
        <f>F5+F15</f>
        <v>13534.600000000002</v>
      </c>
    </row>
    <row r="5" spans="1:6">
      <c r="A5" s="5"/>
      <c r="B5" s="6" t="s">
        <v>3</v>
      </c>
      <c r="C5" s="3">
        <f>C6+C10+C14+C8</f>
        <v>55735</v>
      </c>
      <c r="D5" s="3">
        <f>D6+D10+D14+D8</f>
        <v>11343.8</v>
      </c>
      <c r="E5" s="7">
        <f t="shared" si="0"/>
        <v>20.353099488651655</v>
      </c>
      <c r="F5" s="3">
        <f>F6+F10+F14+F8</f>
        <v>12257.400000000001</v>
      </c>
    </row>
    <row r="6" spans="1:6">
      <c r="A6" s="5" t="s">
        <v>4</v>
      </c>
      <c r="B6" s="8" t="s">
        <v>5</v>
      </c>
      <c r="C6" s="3">
        <f>C7</f>
        <v>47172</v>
      </c>
      <c r="D6" s="3">
        <f t="shared" ref="D6" si="1">D7</f>
        <v>9609.9</v>
      </c>
      <c r="E6" s="7">
        <f t="shared" si="0"/>
        <v>20.37204273721699</v>
      </c>
      <c r="F6" s="3">
        <f t="shared" ref="F6" si="2">F7</f>
        <v>9902.7999999999993</v>
      </c>
    </row>
    <row r="7" spans="1:6">
      <c r="A7" s="9" t="s">
        <v>6</v>
      </c>
      <c r="B7" s="10" t="s">
        <v>7</v>
      </c>
      <c r="C7" s="11">
        <v>47172</v>
      </c>
      <c r="D7" s="11">
        <v>9609.9</v>
      </c>
      <c r="E7" s="7">
        <f t="shared" si="0"/>
        <v>20.37204273721699</v>
      </c>
      <c r="F7" s="11">
        <v>9902.7999999999993</v>
      </c>
    </row>
    <row r="8" spans="1:6" ht="39" thickBot="1">
      <c r="A8" s="5" t="s">
        <v>105</v>
      </c>
      <c r="B8" s="21" t="s">
        <v>106</v>
      </c>
      <c r="C8" s="11">
        <f>C9</f>
        <v>3023</v>
      </c>
      <c r="D8" s="11">
        <f t="shared" ref="D8" si="3">D9</f>
        <v>716.6</v>
      </c>
      <c r="E8" s="7">
        <f t="shared" si="0"/>
        <v>23.704928878597421</v>
      </c>
      <c r="F8" s="11">
        <f t="shared" ref="F8" si="4">F9</f>
        <v>699.7</v>
      </c>
    </row>
    <row r="9" spans="1:6" ht="39" thickBot="1">
      <c r="A9" s="42" t="s">
        <v>108</v>
      </c>
      <c r="B9" s="22" t="s">
        <v>107</v>
      </c>
      <c r="C9" s="25">
        <v>3023</v>
      </c>
      <c r="D9" s="11">
        <v>716.6</v>
      </c>
      <c r="E9" s="7">
        <f t="shared" si="0"/>
        <v>23.704928878597421</v>
      </c>
      <c r="F9" s="11">
        <v>699.7</v>
      </c>
    </row>
    <row r="10" spans="1:6">
      <c r="A10" s="5" t="s">
        <v>8</v>
      </c>
      <c r="B10" s="8" t="s">
        <v>9</v>
      </c>
      <c r="C10" s="26">
        <f>C11+C12+C13</f>
        <v>4933</v>
      </c>
      <c r="D10" s="26">
        <f t="shared" ref="D10:F10" si="5">D11+D12+D13</f>
        <v>817.9</v>
      </c>
      <c r="E10" s="7">
        <f t="shared" si="0"/>
        <v>16.580174336103788</v>
      </c>
      <c r="F10" s="26">
        <f t="shared" si="5"/>
        <v>1521.7</v>
      </c>
    </row>
    <row r="11" spans="1:6" ht="32.25" customHeight="1">
      <c r="A11" s="9" t="s">
        <v>10</v>
      </c>
      <c r="B11" s="12" t="s">
        <v>11</v>
      </c>
      <c r="C11" s="11">
        <v>4500</v>
      </c>
      <c r="D11" s="11">
        <v>557.4</v>
      </c>
      <c r="E11" s="7">
        <f t="shared" si="0"/>
        <v>12.386666666666667</v>
      </c>
      <c r="F11" s="11">
        <v>1222.9000000000001</v>
      </c>
    </row>
    <row r="12" spans="1:6" ht="15" customHeight="1">
      <c r="A12" s="9" t="s">
        <v>12</v>
      </c>
      <c r="B12" s="12" t="s">
        <v>13</v>
      </c>
      <c r="C12" s="11">
        <v>366</v>
      </c>
      <c r="D12" s="11">
        <v>220.6</v>
      </c>
      <c r="E12" s="7">
        <f t="shared" si="0"/>
        <v>60.273224043715842</v>
      </c>
      <c r="F12" s="11">
        <v>248.7</v>
      </c>
    </row>
    <row r="13" spans="1:6" ht="38.25" customHeight="1">
      <c r="A13" s="9" t="s">
        <v>112</v>
      </c>
      <c r="B13" s="12" t="s">
        <v>113</v>
      </c>
      <c r="C13" s="11">
        <v>67</v>
      </c>
      <c r="D13" s="11">
        <v>39.9</v>
      </c>
      <c r="E13" s="7">
        <f t="shared" si="0"/>
        <v>59.552238805970148</v>
      </c>
      <c r="F13" s="11">
        <v>50.1</v>
      </c>
    </row>
    <row r="14" spans="1:6" ht="18" customHeight="1">
      <c r="A14" s="5" t="s">
        <v>14</v>
      </c>
      <c r="B14" s="4" t="s">
        <v>15</v>
      </c>
      <c r="C14" s="3">
        <v>607</v>
      </c>
      <c r="D14" s="3">
        <v>199.4</v>
      </c>
      <c r="E14" s="7">
        <f t="shared" si="0"/>
        <v>32.850082372322902</v>
      </c>
      <c r="F14" s="3">
        <v>133.19999999999999</v>
      </c>
    </row>
    <row r="15" spans="1:6" ht="14.25" customHeight="1">
      <c r="A15" s="5"/>
      <c r="B15" s="4" t="s">
        <v>16</v>
      </c>
      <c r="C15" s="3">
        <f>C16+C17+C18+C19+C20</f>
        <v>11327</v>
      </c>
      <c r="D15" s="3">
        <f>D16+D17+D18+D19+D20</f>
        <v>1265.2</v>
      </c>
      <c r="E15" s="7">
        <f t="shared" si="0"/>
        <v>11.169771342809218</v>
      </c>
      <c r="F15" s="3">
        <f t="shared" ref="F15" si="6">F16+F17+F18+F19+F20</f>
        <v>1277.2</v>
      </c>
    </row>
    <row r="16" spans="1:6" ht="39.75" customHeight="1">
      <c r="A16" s="5" t="s">
        <v>17</v>
      </c>
      <c r="B16" s="4" t="s">
        <v>18</v>
      </c>
      <c r="C16" s="3">
        <v>6400</v>
      </c>
      <c r="D16" s="3">
        <v>980.6</v>
      </c>
      <c r="E16" s="7">
        <f t="shared" si="0"/>
        <v>15.321875000000002</v>
      </c>
      <c r="F16" s="3">
        <v>1001.7</v>
      </c>
    </row>
    <row r="17" spans="1:6" ht="33" customHeight="1">
      <c r="A17" s="5" t="s">
        <v>19</v>
      </c>
      <c r="B17" s="4" t="s">
        <v>20</v>
      </c>
      <c r="C17" s="3">
        <v>141</v>
      </c>
      <c r="D17" s="3">
        <v>5.9</v>
      </c>
      <c r="E17" s="7">
        <f t="shared" si="0"/>
        <v>4.1843971631205683</v>
      </c>
      <c r="F17" s="3">
        <v>16.100000000000001</v>
      </c>
    </row>
    <row r="18" spans="1:6" ht="27" customHeight="1">
      <c r="A18" s="5" t="s">
        <v>21</v>
      </c>
      <c r="B18" s="4" t="s">
        <v>22</v>
      </c>
      <c r="C18" s="3">
        <v>4000</v>
      </c>
      <c r="D18" s="3">
        <v>169</v>
      </c>
      <c r="E18" s="7">
        <f t="shared" si="0"/>
        <v>4.2250000000000005</v>
      </c>
      <c r="F18" s="3">
        <v>117</v>
      </c>
    </row>
    <row r="19" spans="1:6" ht="17.25" customHeight="1">
      <c r="A19" s="5" t="s">
        <v>23</v>
      </c>
      <c r="B19" s="4" t="s">
        <v>24</v>
      </c>
      <c r="C19" s="3">
        <v>6</v>
      </c>
      <c r="D19" s="3">
        <v>0.2</v>
      </c>
      <c r="E19" s="7">
        <f t="shared" si="0"/>
        <v>3.3333333333333335</v>
      </c>
      <c r="F19" s="3">
        <v>2.6</v>
      </c>
    </row>
    <row r="20" spans="1:6" ht="20.25" customHeight="1">
      <c r="A20" s="5" t="s">
        <v>25</v>
      </c>
      <c r="B20" s="4" t="s">
        <v>26</v>
      </c>
      <c r="C20" s="3">
        <v>780</v>
      </c>
      <c r="D20" s="3">
        <v>109.5</v>
      </c>
      <c r="E20" s="7">
        <f t="shared" si="0"/>
        <v>14.038461538461538</v>
      </c>
      <c r="F20" s="3">
        <v>139.80000000000001</v>
      </c>
    </row>
    <row r="21" spans="1:6" ht="19.5" customHeight="1">
      <c r="A21" s="13" t="s">
        <v>101</v>
      </c>
      <c r="B21" s="4" t="s">
        <v>102</v>
      </c>
      <c r="C21" s="3">
        <f>C22</f>
        <v>133676.29999999999</v>
      </c>
      <c r="D21" s="3">
        <f t="shared" ref="D21" si="7">D22</f>
        <v>29769.300000000003</v>
      </c>
      <c r="E21" s="7">
        <f t="shared" si="0"/>
        <v>22.269691785305255</v>
      </c>
      <c r="F21" s="3">
        <f>F22+F42</f>
        <v>28593.800000000003</v>
      </c>
    </row>
    <row r="22" spans="1:6" s="2" customFormat="1" ht="29.25" customHeight="1">
      <c r="A22" s="5" t="s">
        <v>27</v>
      </c>
      <c r="B22" s="4" t="s">
        <v>100</v>
      </c>
      <c r="C22" s="3">
        <f>C23+C26+C29+C39</f>
        <v>133676.29999999999</v>
      </c>
      <c r="D22" s="3">
        <f>D23+D26+D29+D39</f>
        <v>29769.300000000003</v>
      </c>
      <c r="E22" s="7">
        <f t="shared" si="0"/>
        <v>22.269691785305255</v>
      </c>
      <c r="F22" s="24">
        <f>F23+F29+F39+F26</f>
        <v>28594.100000000002</v>
      </c>
    </row>
    <row r="23" spans="1:6" ht="38.25" customHeight="1">
      <c r="A23" s="13" t="s">
        <v>114</v>
      </c>
      <c r="B23" s="14" t="s">
        <v>28</v>
      </c>
      <c r="C23" s="15">
        <f>C24+C25</f>
        <v>19902</v>
      </c>
      <c r="D23" s="15">
        <f>D24+D25</f>
        <v>6044.5</v>
      </c>
      <c r="E23" s="7">
        <f t="shared" si="0"/>
        <v>30.371319465380363</v>
      </c>
      <c r="F23" s="15">
        <f>F24+F25</f>
        <v>6864.2000000000007</v>
      </c>
    </row>
    <row r="24" spans="1:6" ht="28.5" customHeight="1">
      <c r="A24" s="9" t="s">
        <v>115</v>
      </c>
      <c r="B24" s="12" t="s">
        <v>29</v>
      </c>
      <c r="C24" s="11">
        <v>12828</v>
      </c>
      <c r="D24" s="11">
        <v>4276</v>
      </c>
      <c r="E24" s="7">
        <f t="shared" si="0"/>
        <v>33.333333333333329</v>
      </c>
      <c r="F24" s="11">
        <v>5730.8</v>
      </c>
    </row>
    <row r="25" spans="1:6" ht="44.25" customHeight="1">
      <c r="A25" s="9" t="s">
        <v>133</v>
      </c>
      <c r="B25" s="12" t="s">
        <v>104</v>
      </c>
      <c r="C25" s="11">
        <v>7074</v>
      </c>
      <c r="D25" s="11">
        <v>1768.5</v>
      </c>
      <c r="E25" s="7">
        <f t="shared" si="0"/>
        <v>25</v>
      </c>
      <c r="F25" s="11">
        <v>1133.4000000000001</v>
      </c>
    </row>
    <row r="26" spans="1:6" ht="25.5" customHeight="1">
      <c r="A26" s="13" t="s">
        <v>116</v>
      </c>
      <c r="B26" s="14" t="s">
        <v>30</v>
      </c>
      <c r="C26" s="15">
        <f>C28+C27</f>
        <v>16415.099999999999</v>
      </c>
      <c r="D26" s="15">
        <f t="shared" ref="D26:F26" si="8">D28+D27</f>
        <v>933.2</v>
      </c>
      <c r="E26" s="7">
        <f t="shared" si="0"/>
        <v>5.6850095339047595</v>
      </c>
      <c r="F26" s="15">
        <f t="shared" si="8"/>
        <v>1012.5</v>
      </c>
    </row>
    <row r="27" spans="1:6" ht="54" customHeight="1">
      <c r="A27" s="9" t="s">
        <v>135</v>
      </c>
      <c r="B27" s="12" t="s">
        <v>136</v>
      </c>
      <c r="C27" s="11">
        <v>15000</v>
      </c>
      <c r="D27" s="11"/>
      <c r="E27" s="41"/>
      <c r="F27" s="11"/>
    </row>
    <row r="28" spans="1:6" ht="14.25" customHeight="1">
      <c r="A28" s="9" t="s">
        <v>117</v>
      </c>
      <c r="B28" s="12" t="s">
        <v>31</v>
      </c>
      <c r="C28" s="11">
        <v>1415.1</v>
      </c>
      <c r="D28" s="11">
        <v>933.2</v>
      </c>
      <c r="E28" s="7">
        <f t="shared" si="0"/>
        <v>65.945869549855146</v>
      </c>
      <c r="F28" s="27">
        <v>1012.5</v>
      </c>
    </row>
    <row r="29" spans="1:6" ht="42" customHeight="1">
      <c r="A29" s="13" t="s">
        <v>118</v>
      </c>
      <c r="B29" s="14" t="s">
        <v>32</v>
      </c>
      <c r="C29" s="15">
        <f>C30+C31+C32+C33+C34+C35+C37+C38+C36</f>
        <v>96741.2</v>
      </c>
      <c r="D29" s="15">
        <f t="shared" ref="D29:F29" si="9">D30+D31+D32+D33+D34+D35+D37+D38+D36</f>
        <v>22767.600000000002</v>
      </c>
      <c r="E29" s="7">
        <f t="shared" si="0"/>
        <v>23.534543710435681</v>
      </c>
      <c r="F29" s="15">
        <f t="shared" si="9"/>
        <v>20717.400000000001</v>
      </c>
    </row>
    <row r="30" spans="1:6" ht="24.75" customHeight="1">
      <c r="A30" s="9" t="s">
        <v>119</v>
      </c>
      <c r="B30" s="12" t="s">
        <v>35</v>
      </c>
      <c r="C30" s="11">
        <v>2312.4</v>
      </c>
      <c r="D30" s="11">
        <v>412.4</v>
      </c>
      <c r="E30" s="7">
        <f t="shared" si="0"/>
        <v>17.834284725825981</v>
      </c>
      <c r="F30" s="11">
        <v>419.9</v>
      </c>
    </row>
    <row r="31" spans="1:6" ht="25.5" customHeight="1">
      <c r="A31" s="9" t="s">
        <v>120</v>
      </c>
      <c r="B31" s="12" t="s">
        <v>36</v>
      </c>
      <c r="C31" s="11">
        <v>4110.2</v>
      </c>
      <c r="D31" s="11">
        <v>1184.2</v>
      </c>
      <c r="E31" s="7">
        <f t="shared" si="0"/>
        <v>28.811250060824296</v>
      </c>
      <c r="F31" s="11">
        <v>1186.2</v>
      </c>
    </row>
    <row r="32" spans="1:6" ht="36.75" customHeight="1">
      <c r="A32" s="9" t="s">
        <v>121</v>
      </c>
      <c r="B32" s="12" t="s">
        <v>37</v>
      </c>
      <c r="C32" s="11">
        <v>4906.2</v>
      </c>
      <c r="D32" s="11">
        <v>641</v>
      </c>
      <c r="E32" s="7">
        <f t="shared" si="0"/>
        <v>13.065101300395417</v>
      </c>
      <c r="F32" s="11">
        <v>681.7</v>
      </c>
    </row>
    <row r="33" spans="1:6" ht="42" customHeight="1" thickBot="1">
      <c r="A33" s="9" t="s">
        <v>122</v>
      </c>
      <c r="B33" s="12" t="s">
        <v>38</v>
      </c>
      <c r="C33" s="11">
        <v>468</v>
      </c>
      <c r="D33" s="11">
        <v>144.5</v>
      </c>
      <c r="E33" s="7">
        <f t="shared" si="0"/>
        <v>30.876068376068378</v>
      </c>
      <c r="F33" s="11">
        <v>132.6</v>
      </c>
    </row>
    <row r="34" spans="1:6" ht="67.5" customHeight="1" thickBot="1">
      <c r="A34" s="9" t="s">
        <v>123</v>
      </c>
      <c r="B34" s="20" t="s">
        <v>141</v>
      </c>
      <c r="C34" s="11">
        <v>4742</v>
      </c>
      <c r="D34" s="11"/>
      <c r="E34" s="7">
        <f t="shared" si="0"/>
        <v>0</v>
      </c>
      <c r="F34" s="11"/>
    </row>
    <row r="35" spans="1:6" ht="24.75" customHeight="1">
      <c r="A35" s="9" t="s">
        <v>124</v>
      </c>
      <c r="B35" s="12" t="s">
        <v>33</v>
      </c>
      <c r="C35" s="11">
        <v>688.1</v>
      </c>
      <c r="D35" s="11">
        <v>172</v>
      </c>
      <c r="E35" s="7">
        <f t="shared" si="0"/>
        <v>24.996366807150121</v>
      </c>
      <c r="F35" s="11">
        <v>162.6</v>
      </c>
    </row>
    <row r="36" spans="1:6" ht="82.5" customHeight="1">
      <c r="A36" s="9" t="s">
        <v>140</v>
      </c>
      <c r="B36" s="12" t="s">
        <v>142</v>
      </c>
      <c r="C36" s="11">
        <v>38</v>
      </c>
      <c r="D36" s="11">
        <v>38</v>
      </c>
      <c r="E36" s="7">
        <f t="shared" si="0"/>
        <v>100</v>
      </c>
      <c r="F36" s="27"/>
    </row>
    <row r="37" spans="1:6" ht="54.75" customHeight="1">
      <c r="A37" s="9" t="s">
        <v>125</v>
      </c>
      <c r="B37" s="12" t="s">
        <v>34</v>
      </c>
      <c r="C37" s="11">
        <v>307.8</v>
      </c>
      <c r="D37" s="11">
        <v>49.1</v>
      </c>
      <c r="E37" s="7">
        <f t="shared" si="0"/>
        <v>15.951916829109811</v>
      </c>
      <c r="F37" s="28"/>
    </row>
    <row r="38" spans="1:6">
      <c r="A38" s="9" t="s">
        <v>126</v>
      </c>
      <c r="B38" s="12" t="s">
        <v>39</v>
      </c>
      <c r="C38" s="11">
        <v>79168.5</v>
      </c>
      <c r="D38" s="11">
        <v>20126.400000000001</v>
      </c>
      <c r="E38" s="7">
        <f t="shared" si="0"/>
        <v>25.422232327251372</v>
      </c>
      <c r="F38" s="11">
        <v>18134.400000000001</v>
      </c>
    </row>
    <row r="39" spans="1:6" ht="14.25" customHeight="1">
      <c r="A39" s="13" t="s">
        <v>134</v>
      </c>
      <c r="B39" s="14" t="s">
        <v>40</v>
      </c>
      <c r="C39" s="15">
        <f>C40+C41</f>
        <v>618</v>
      </c>
      <c r="D39" s="15">
        <f>D40+D41</f>
        <v>24</v>
      </c>
      <c r="E39" s="7">
        <f t="shared" si="0"/>
        <v>3.8834951456310676</v>
      </c>
      <c r="F39" s="15">
        <f t="shared" ref="F39" si="10">F40+F41</f>
        <v>0</v>
      </c>
    </row>
    <row r="40" spans="1:6" s="2" customFormat="1" ht="78" customHeight="1">
      <c r="A40" s="9" t="s">
        <v>127</v>
      </c>
      <c r="B40" s="12" t="s">
        <v>98</v>
      </c>
      <c r="C40" s="11">
        <v>96</v>
      </c>
      <c r="D40" s="11">
        <v>24</v>
      </c>
      <c r="E40" s="7">
        <f t="shared" si="0"/>
        <v>25</v>
      </c>
      <c r="F40" s="11"/>
    </row>
    <row r="41" spans="1:6" s="2" customFormat="1" ht="31.5" customHeight="1">
      <c r="A41" s="9" t="s">
        <v>128</v>
      </c>
      <c r="B41" s="12" t="s">
        <v>99</v>
      </c>
      <c r="C41" s="11">
        <v>522</v>
      </c>
      <c r="D41" s="11"/>
      <c r="E41" s="7">
        <f t="shared" si="0"/>
        <v>0</v>
      </c>
      <c r="F41" s="11"/>
    </row>
    <row r="42" spans="1:6" s="2" customFormat="1" ht="55.5" customHeight="1">
      <c r="A42" s="13" t="s">
        <v>110</v>
      </c>
      <c r="B42" s="14" t="s">
        <v>111</v>
      </c>
      <c r="C42" s="11"/>
      <c r="D42" s="11"/>
      <c r="E42" s="7"/>
      <c r="F42" s="11">
        <v>-0.3</v>
      </c>
    </row>
    <row r="43" spans="1:6" ht="16.5" customHeight="1">
      <c r="A43" s="3"/>
      <c r="B43" s="4" t="s">
        <v>41</v>
      </c>
      <c r="C43" s="3">
        <f>C4+C21</f>
        <v>200738.3</v>
      </c>
      <c r="D43" s="3">
        <f>D4+D21</f>
        <v>42378.3</v>
      </c>
      <c r="E43" s="7">
        <f t="shared" si="0"/>
        <v>21.111217938978264</v>
      </c>
      <c r="F43" s="24">
        <f>F4+F21</f>
        <v>42128.400000000009</v>
      </c>
    </row>
  </sheetData>
  <mergeCells count="7">
    <mergeCell ref="F2:F3"/>
    <mergeCell ref="A1:E1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G25" sqref="G25:G41"/>
    </sheetView>
  </sheetViews>
  <sheetFormatPr defaultRowHeight="15"/>
  <cols>
    <col min="1" max="1" width="35" customWidth="1"/>
    <col min="2" max="2" width="6.28515625" customWidth="1"/>
    <col min="3" max="3" width="5.42578125" customWidth="1"/>
    <col min="4" max="4" width="11.140625" customWidth="1"/>
    <col min="5" max="5" width="10.85546875" customWidth="1"/>
    <col min="7" max="7" width="11.5703125" customWidth="1"/>
  </cols>
  <sheetData>
    <row r="1" spans="1:7">
      <c r="A1" s="59" t="s">
        <v>173</v>
      </c>
      <c r="B1" s="59"/>
      <c r="C1" s="59"/>
      <c r="D1" s="59"/>
      <c r="E1" s="59"/>
      <c r="F1" s="59"/>
      <c r="G1" s="16"/>
    </row>
    <row r="2" spans="1:7">
      <c r="A2" s="59"/>
      <c r="B2" s="59"/>
      <c r="C2" s="59"/>
      <c r="D2" s="59"/>
      <c r="E2" s="59"/>
      <c r="F2" s="59"/>
      <c r="G2" s="16"/>
    </row>
    <row r="3" spans="1:7" ht="49.5" customHeight="1">
      <c r="A3" s="29" t="s">
        <v>42</v>
      </c>
      <c r="B3" s="29" t="s">
        <v>43</v>
      </c>
      <c r="C3" s="29" t="s">
        <v>44</v>
      </c>
      <c r="D3" s="30" t="s">
        <v>103</v>
      </c>
      <c r="E3" s="30" t="s">
        <v>170</v>
      </c>
      <c r="F3" s="31" t="s">
        <v>45</v>
      </c>
      <c r="G3" s="32" t="s">
        <v>171</v>
      </c>
    </row>
    <row r="4" spans="1:7" ht="13.5" customHeight="1">
      <c r="A4" s="17" t="s">
        <v>46</v>
      </c>
      <c r="B4" s="18" t="s">
        <v>47</v>
      </c>
      <c r="C4" s="18" t="s">
        <v>93</v>
      </c>
      <c r="D4" s="35">
        <f>D5+D6+D7+D9+D10+D11+D8</f>
        <v>23215.1</v>
      </c>
      <c r="E4" s="35">
        <f>E5+E6+E7+E9+E10+E11+E8</f>
        <v>13391.500000000002</v>
      </c>
      <c r="F4" s="36">
        <f t="shared" ref="F4:F42" si="0">E4/D4*100</f>
        <v>57.684438145861975</v>
      </c>
      <c r="G4" s="35">
        <f>G5+G6+G7+G9+G10+G11</f>
        <v>12731.2</v>
      </c>
    </row>
    <row r="5" spans="1:7" ht="41.25" customHeight="1">
      <c r="A5" s="23" t="s">
        <v>48</v>
      </c>
      <c r="B5" s="19" t="s">
        <v>47</v>
      </c>
      <c r="C5" s="19" t="s">
        <v>49</v>
      </c>
      <c r="D5" s="37">
        <v>1172</v>
      </c>
      <c r="E5" s="37">
        <v>726.5</v>
      </c>
      <c r="F5" s="36">
        <f t="shared" si="0"/>
        <v>61.988054607508538</v>
      </c>
      <c r="G5" s="37">
        <v>606</v>
      </c>
    </row>
    <row r="6" spans="1:7" ht="37.5" customHeight="1">
      <c r="A6" s="23" t="s">
        <v>50</v>
      </c>
      <c r="B6" s="19" t="s">
        <v>47</v>
      </c>
      <c r="C6" s="19" t="s">
        <v>51</v>
      </c>
      <c r="D6" s="37">
        <v>482</v>
      </c>
      <c r="E6" s="37">
        <v>267.5</v>
      </c>
      <c r="F6" s="36">
        <f t="shared" si="0"/>
        <v>55.497925311203325</v>
      </c>
      <c r="G6" s="37">
        <v>275.2</v>
      </c>
    </row>
    <row r="7" spans="1:7" ht="24.75" customHeight="1">
      <c r="A7" s="23" t="s">
        <v>52</v>
      </c>
      <c r="B7" s="19" t="s">
        <v>47</v>
      </c>
      <c r="C7" s="19" t="s">
        <v>53</v>
      </c>
      <c r="D7" s="37">
        <v>15609.8</v>
      </c>
      <c r="E7" s="37">
        <v>8738</v>
      </c>
      <c r="F7" s="36">
        <f t="shared" si="0"/>
        <v>55.97765506284513</v>
      </c>
      <c r="G7" s="37">
        <v>8949.6</v>
      </c>
    </row>
    <row r="8" spans="1:7" ht="17.25" customHeight="1">
      <c r="A8" s="23" t="s">
        <v>137</v>
      </c>
      <c r="B8" s="19" t="s">
        <v>47</v>
      </c>
      <c r="C8" s="19" t="s">
        <v>61</v>
      </c>
      <c r="D8" s="37">
        <v>38</v>
      </c>
      <c r="E8" s="37">
        <v>19.2</v>
      </c>
      <c r="F8" s="36">
        <f t="shared" si="0"/>
        <v>50.526315789473685</v>
      </c>
      <c r="G8" s="37"/>
    </row>
    <row r="9" spans="1:7" ht="39" customHeight="1">
      <c r="A9" s="23" t="s">
        <v>54</v>
      </c>
      <c r="B9" s="19" t="s">
        <v>47</v>
      </c>
      <c r="C9" s="19" t="s">
        <v>55</v>
      </c>
      <c r="D9" s="37">
        <v>3542</v>
      </c>
      <c r="E9" s="37">
        <v>2424.6</v>
      </c>
      <c r="F9" s="36">
        <f t="shared" si="0"/>
        <v>68.452851496329757</v>
      </c>
      <c r="G9" s="37">
        <v>2340</v>
      </c>
    </row>
    <row r="10" spans="1:7" ht="15" customHeight="1">
      <c r="A10" s="23" t="s">
        <v>56</v>
      </c>
      <c r="B10" s="19" t="s">
        <v>47</v>
      </c>
      <c r="C10" s="19" t="s">
        <v>84</v>
      </c>
      <c r="D10" s="37">
        <v>352</v>
      </c>
      <c r="E10" s="37"/>
      <c r="F10" s="36">
        <f t="shared" si="0"/>
        <v>0</v>
      </c>
      <c r="G10" s="37"/>
    </row>
    <row r="11" spans="1:7" ht="13.5" customHeight="1">
      <c r="A11" s="23" t="s">
        <v>58</v>
      </c>
      <c r="B11" s="19" t="s">
        <v>47</v>
      </c>
      <c r="C11" s="19" t="s">
        <v>89</v>
      </c>
      <c r="D11" s="37">
        <v>2019.3</v>
      </c>
      <c r="E11" s="37">
        <v>1215.7</v>
      </c>
      <c r="F11" s="36">
        <f t="shared" si="0"/>
        <v>60.204031099886102</v>
      </c>
      <c r="G11" s="37">
        <v>560.4</v>
      </c>
    </row>
    <row r="12" spans="1:7" s="1" customFormat="1" ht="15.75" customHeight="1">
      <c r="A12" s="17" t="s">
        <v>90</v>
      </c>
      <c r="B12" s="18" t="s">
        <v>49</v>
      </c>
      <c r="C12" s="18" t="s">
        <v>93</v>
      </c>
      <c r="D12" s="38">
        <f>D13</f>
        <v>688.1</v>
      </c>
      <c r="E12" s="38">
        <f t="shared" ref="E12" si="1">E13</f>
        <v>516.1</v>
      </c>
      <c r="F12" s="36">
        <f t="shared" si="0"/>
        <v>75.003633192849875</v>
      </c>
      <c r="G12" s="38">
        <f t="shared" ref="G12" si="2">G13</f>
        <v>474.4</v>
      </c>
    </row>
    <row r="13" spans="1:7" ht="16.5" customHeight="1">
      <c r="A13" s="23" t="s">
        <v>91</v>
      </c>
      <c r="B13" s="19" t="s">
        <v>49</v>
      </c>
      <c r="C13" s="19" t="s">
        <v>51</v>
      </c>
      <c r="D13" s="37">
        <v>688.1</v>
      </c>
      <c r="E13" s="37">
        <v>516.1</v>
      </c>
      <c r="F13" s="48">
        <f t="shared" si="0"/>
        <v>75.003633192849875</v>
      </c>
      <c r="G13" s="37">
        <v>474.4</v>
      </c>
    </row>
    <row r="14" spans="1:7" ht="12.75" customHeight="1">
      <c r="A14" s="17" t="s">
        <v>60</v>
      </c>
      <c r="B14" s="18" t="s">
        <v>53</v>
      </c>
      <c r="C14" s="18" t="s">
        <v>93</v>
      </c>
      <c r="D14" s="38">
        <f>D16+D18+D17+D15</f>
        <v>21874.6</v>
      </c>
      <c r="E14" s="38">
        <f t="shared" ref="E14" si="3">E16+E18+E17</f>
        <v>2386.5</v>
      </c>
      <c r="F14" s="36">
        <f t="shared" si="0"/>
        <v>10.909913781280572</v>
      </c>
      <c r="G14" s="38">
        <f>G16+G18+G17</f>
        <v>2904.2000000000003</v>
      </c>
    </row>
    <row r="15" spans="1:7" s="2" customFormat="1" ht="12.75" customHeight="1">
      <c r="A15" s="23" t="s">
        <v>174</v>
      </c>
      <c r="B15" s="19"/>
      <c r="C15" s="19"/>
      <c r="D15" s="37">
        <v>255.5</v>
      </c>
      <c r="E15" s="37"/>
      <c r="F15" s="48"/>
      <c r="G15" s="37"/>
    </row>
    <row r="16" spans="1:7" ht="13.5" customHeight="1">
      <c r="A16" s="19" t="s">
        <v>62</v>
      </c>
      <c r="B16" s="19" t="s">
        <v>53</v>
      </c>
      <c r="C16" s="19" t="s">
        <v>63</v>
      </c>
      <c r="D16" s="37">
        <v>1372</v>
      </c>
      <c r="E16" s="37">
        <v>796.7</v>
      </c>
      <c r="F16" s="36">
        <f t="shared" si="0"/>
        <v>58.068513119533527</v>
      </c>
      <c r="G16" s="37">
        <v>758.9</v>
      </c>
    </row>
    <row r="17" spans="1:7" ht="13.5" customHeight="1">
      <c r="A17" s="19" t="s">
        <v>97</v>
      </c>
      <c r="B17" s="19" t="s">
        <v>53</v>
      </c>
      <c r="C17" s="19" t="s">
        <v>73</v>
      </c>
      <c r="D17" s="37">
        <v>20032.099999999999</v>
      </c>
      <c r="E17" s="37">
        <v>1489.8</v>
      </c>
      <c r="F17" s="36">
        <f t="shared" si="0"/>
        <v>7.4370635130615366</v>
      </c>
      <c r="G17" s="37">
        <v>2085.3000000000002</v>
      </c>
    </row>
    <row r="18" spans="1:7" ht="28.5" customHeight="1">
      <c r="A18" s="19" t="s">
        <v>64</v>
      </c>
      <c r="B18" s="19" t="s">
        <v>53</v>
      </c>
      <c r="C18" s="19" t="s">
        <v>57</v>
      </c>
      <c r="D18" s="37">
        <v>215</v>
      </c>
      <c r="E18" s="37">
        <v>100</v>
      </c>
      <c r="F18" s="36">
        <f t="shared" si="0"/>
        <v>46.511627906976742</v>
      </c>
      <c r="G18" s="37">
        <v>60</v>
      </c>
    </row>
    <row r="19" spans="1:7" ht="15" customHeight="1">
      <c r="A19" s="18" t="s">
        <v>65</v>
      </c>
      <c r="B19" s="18" t="s">
        <v>61</v>
      </c>
      <c r="C19" s="18" t="s">
        <v>93</v>
      </c>
      <c r="D19" s="38">
        <f>D21+D20</f>
        <v>971</v>
      </c>
      <c r="E19" s="38">
        <f>E21+E20</f>
        <v>273.5</v>
      </c>
      <c r="F19" s="36">
        <f t="shared" si="0"/>
        <v>28.166838311019564</v>
      </c>
      <c r="G19" s="38">
        <f>G21+G20</f>
        <v>477.5</v>
      </c>
    </row>
    <row r="20" spans="1:7" s="2" customFormat="1" ht="15" customHeight="1">
      <c r="A20" s="19" t="s">
        <v>96</v>
      </c>
      <c r="B20" s="19" t="s">
        <v>61</v>
      </c>
      <c r="C20" s="19" t="s">
        <v>47</v>
      </c>
      <c r="D20" s="37">
        <v>100</v>
      </c>
      <c r="E20" s="37">
        <v>28.5</v>
      </c>
      <c r="F20" s="36">
        <f t="shared" si="0"/>
        <v>28.499999999999996</v>
      </c>
      <c r="G20" s="37">
        <v>22.5</v>
      </c>
    </row>
    <row r="21" spans="1:7" ht="13.5" customHeight="1">
      <c r="A21" s="19" t="s">
        <v>66</v>
      </c>
      <c r="B21" s="19" t="s">
        <v>61</v>
      </c>
      <c r="C21" s="19" t="s">
        <v>49</v>
      </c>
      <c r="D21" s="37">
        <v>871</v>
      </c>
      <c r="E21" s="37">
        <v>245</v>
      </c>
      <c r="F21" s="36">
        <f t="shared" si="0"/>
        <v>28.128587830080363</v>
      </c>
      <c r="G21" s="37">
        <v>455</v>
      </c>
    </row>
    <row r="22" spans="1:7" ht="14.25" customHeight="1">
      <c r="A22" s="18" t="s">
        <v>67</v>
      </c>
      <c r="B22" s="18" t="s">
        <v>68</v>
      </c>
      <c r="C22" s="18" t="s">
        <v>93</v>
      </c>
      <c r="D22" s="38">
        <f>D23+D24+D26+D27+D25</f>
        <v>152442.6</v>
      </c>
      <c r="E22" s="38">
        <f>E23+E24+E26+E27+E25</f>
        <v>101851.20000000001</v>
      </c>
      <c r="F22" s="36">
        <f t="shared" si="0"/>
        <v>66.812820038493186</v>
      </c>
      <c r="G22" s="38">
        <f>G23+G24+G26+G27+G25</f>
        <v>88124.9</v>
      </c>
    </row>
    <row r="23" spans="1:7" ht="15" customHeight="1">
      <c r="A23" s="19" t="s">
        <v>69</v>
      </c>
      <c r="B23" s="19" t="s">
        <v>68</v>
      </c>
      <c r="C23" s="19" t="s">
        <v>47</v>
      </c>
      <c r="D23" s="37">
        <v>15999.5</v>
      </c>
      <c r="E23" s="39">
        <v>11071.6</v>
      </c>
      <c r="F23" s="36">
        <f t="shared" si="0"/>
        <v>69.199662489452791</v>
      </c>
      <c r="G23" s="39">
        <v>9832</v>
      </c>
    </row>
    <row r="24" spans="1:7" ht="14.25" customHeight="1">
      <c r="A24" s="19" t="s">
        <v>70</v>
      </c>
      <c r="B24" s="19" t="s">
        <v>68</v>
      </c>
      <c r="C24" s="19" t="s">
        <v>49</v>
      </c>
      <c r="D24" s="37">
        <v>122545.1</v>
      </c>
      <c r="E24" s="39">
        <v>81813.2</v>
      </c>
      <c r="F24" s="36">
        <f t="shared" si="0"/>
        <v>66.761706506420893</v>
      </c>
      <c r="G24" s="39">
        <v>69904.399999999994</v>
      </c>
    </row>
    <row r="25" spans="1:7" ht="12" customHeight="1">
      <c r="A25" s="19" t="s">
        <v>130</v>
      </c>
      <c r="B25" s="19" t="s">
        <v>68</v>
      </c>
      <c r="C25" s="19" t="s">
        <v>51</v>
      </c>
      <c r="D25" s="37">
        <v>9173</v>
      </c>
      <c r="E25" s="39">
        <v>6041.6</v>
      </c>
      <c r="F25" s="36">
        <f t="shared" si="0"/>
        <v>65.862858388749586</v>
      </c>
      <c r="G25" s="39">
        <v>5213.8999999999996</v>
      </c>
    </row>
    <row r="26" spans="1:7" ht="24" customHeight="1">
      <c r="A26" s="19" t="s">
        <v>71</v>
      </c>
      <c r="B26" s="19" t="s">
        <v>68</v>
      </c>
      <c r="C26" s="19" t="s">
        <v>68</v>
      </c>
      <c r="D26" s="37">
        <v>958</v>
      </c>
      <c r="E26" s="39">
        <v>507.5</v>
      </c>
      <c r="F26" s="36">
        <f t="shared" si="0"/>
        <v>52.974947807933191</v>
      </c>
      <c r="G26" s="39">
        <v>942.5</v>
      </c>
    </row>
    <row r="27" spans="1:7" ht="15" customHeight="1">
      <c r="A27" s="19" t="s">
        <v>72</v>
      </c>
      <c r="B27" s="19" t="s">
        <v>68</v>
      </c>
      <c r="C27" s="19" t="s">
        <v>73</v>
      </c>
      <c r="D27" s="37">
        <v>3767</v>
      </c>
      <c r="E27" s="37">
        <v>2417.3000000000002</v>
      </c>
      <c r="F27" s="36">
        <f t="shared" si="0"/>
        <v>64.170427395805689</v>
      </c>
      <c r="G27" s="37">
        <v>2232.1</v>
      </c>
    </row>
    <row r="28" spans="1:7" ht="15" customHeight="1">
      <c r="A28" s="18" t="s">
        <v>92</v>
      </c>
      <c r="B28" s="18" t="s">
        <v>63</v>
      </c>
      <c r="C28" s="18" t="s">
        <v>93</v>
      </c>
      <c r="D28" s="38">
        <f>D29</f>
        <v>6569.6</v>
      </c>
      <c r="E28" s="38">
        <f t="shared" ref="E28" si="4">E29</f>
        <v>4949.3</v>
      </c>
      <c r="F28" s="36">
        <f t="shared" si="0"/>
        <v>75.336397954213339</v>
      </c>
      <c r="G28" s="38">
        <f t="shared" ref="G28" si="5">G29</f>
        <v>5623.9</v>
      </c>
    </row>
    <row r="29" spans="1:7">
      <c r="A29" s="19" t="s">
        <v>74</v>
      </c>
      <c r="B29" s="19" t="s">
        <v>63</v>
      </c>
      <c r="C29" s="19" t="s">
        <v>47</v>
      </c>
      <c r="D29" s="37">
        <v>6569.6</v>
      </c>
      <c r="E29" s="39">
        <v>4949.3</v>
      </c>
      <c r="F29" s="36">
        <f t="shared" si="0"/>
        <v>75.336397954213339</v>
      </c>
      <c r="G29" s="39">
        <v>5623.9</v>
      </c>
    </row>
    <row r="30" spans="1:7" ht="15" customHeight="1">
      <c r="A30" s="18" t="s">
        <v>77</v>
      </c>
      <c r="B30" s="18" t="s">
        <v>78</v>
      </c>
      <c r="C30" s="18" t="s">
        <v>93</v>
      </c>
      <c r="D30" s="38">
        <f>D31+D32+D33+D34</f>
        <v>12596</v>
      </c>
      <c r="E30" s="38">
        <f t="shared" ref="E30" si="6">E31+E32+E33+E34</f>
        <v>5418.5999999999995</v>
      </c>
      <c r="F30" s="36">
        <f t="shared" si="0"/>
        <v>43.018418545570022</v>
      </c>
      <c r="G30" s="38">
        <f t="shared" ref="G30" si="7">G31+G32+G33+G34</f>
        <v>3685</v>
      </c>
    </row>
    <row r="31" spans="1:7" ht="12.75" customHeight="1">
      <c r="A31" s="19" t="s">
        <v>79</v>
      </c>
      <c r="B31" s="19" t="s">
        <v>78</v>
      </c>
      <c r="C31" s="19" t="s">
        <v>47</v>
      </c>
      <c r="D31" s="37">
        <v>600</v>
      </c>
      <c r="E31" s="37">
        <v>252.2</v>
      </c>
      <c r="F31" s="36">
        <f t="shared" si="0"/>
        <v>42.033333333333331</v>
      </c>
      <c r="G31" s="37">
        <v>378.4</v>
      </c>
    </row>
    <row r="32" spans="1:7" ht="15.75" customHeight="1">
      <c r="A32" s="19" t="s">
        <v>80</v>
      </c>
      <c r="B32" s="19" t="s">
        <v>78</v>
      </c>
      <c r="C32" s="19" t="s">
        <v>51</v>
      </c>
      <c r="D32" s="37">
        <v>747.2</v>
      </c>
      <c r="E32" s="37">
        <v>44</v>
      </c>
      <c r="F32" s="36">
        <f t="shared" si="0"/>
        <v>5.8886509635974296</v>
      </c>
      <c r="G32" s="37">
        <v>71</v>
      </c>
    </row>
    <row r="33" spans="1:7" ht="12.75" customHeight="1">
      <c r="A33" s="19" t="s">
        <v>81</v>
      </c>
      <c r="B33" s="19" t="s">
        <v>78</v>
      </c>
      <c r="C33" s="19" t="s">
        <v>53</v>
      </c>
      <c r="D33" s="37">
        <v>10694</v>
      </c>
      <c r="E33" s="39">
        <v>4811.7</v>
      </c>
      <c r="F33" s="36">
        <f t="shared" si="0"/>
        <v>44.99438937722087</v>
      </c>
      <c r="G33" s="39">
        <v>2950.1</v>
      </c>
    </row>
    <row r="34" spans="1:7" ht="30" customHeight="1">
      <c r="A34" s="19" t="s">
        <v>82</v>
      </c>
      <c r="B34" s="19" t="s">
        <v>78</v>
      </c>
      <c r="C34" s="19" t="s">
        <v>55</v>
      </c>
      <c r="D34" s="37">
        <v>554.79999999999995</v>
      </c>
      <c r="E34" s="37">
        <v>310.7</v>
      </c>
      <c r="F34" s="36">
        <f t="shared" si="0"/>
        <v>56.002162941600574</v>
      </c>
      <c r="G34" s="37">
        <v>285.5</v>
      </c>
    </row>
    <row r="35" spans="1:7" s="1" customFormat="1" ht="15.75" customHeight="1">
      <c r="A35" s="18" t="s">
        <v>76</v>
      </c>
      <c r="B35" s="18" t="s">
        <v>84</v>
      </c>
      <c r="C35" s="18" t="s">
        <v>93</v>
      </c>
      <c r="D35" s="38">
        <f>D36</f>
        <v>300</v>
      </c>
      <c r="E35" s="38">
        <f t="shared" ref="E35" si="8">E36</f>
        <v>245.5</v>
      </c>
      <c r="F35" s="36">
        <f t="shared" si="0"/>
        <v>81.833333333333343</v>
      </c>
      <c r="G35" s="38">
        <f t="shared" ref="G35" si="9">G36</f>
        <v>211.2</v>
      </c>
    </row>
    <row r="36" spans="1:7" ht="12" customHeight="1">
      <c r="A36" s="19" t="s">
        <v>94</v>
      </c>
      <c r="B36" s="19" t="s">
        <v>84</v>
      </c>
      <c r="C36" s="19" t="s">
        <v>49</v>
      </c>
      <c r="D36" s="37">
        <v>300</v>
      </c>
      <c r="E36" s="37">
        <v>245.5</v>
      </c>
      <c r="F36" s="36">
        <f t="shared" si="0"/>
        <v>81.833333333333343</v>
      </c>
      <c r="G36" s="37">
        <v>211.2</v>
      </c>
    </row>
    <row r="37" spans="1:7" s="1" customFormat="1" ht="15.75" customHeight="1">
      <c r="A37" s="18" t="s">
        <v>95</v>
      </c>
      <c r="B37" s="18" t="s">
        <v>57</v>
      </c>
      <c r="C37" s="18" t="s">
        <v>93</v>
      </c>
      <c r="D37" s="38">
        <f>D38</f>
        <v>1100</v>
      </c>
      <c r="E37" s="38">
        <f t="shared" ref="E37" si="10">E38</f>
        <v>828.9</v>
      </c>
      <c r="F37" s="36">
        <f t="shared" si="0"/>
        <v>75.354545454545445</v>
      </c>
      <c r="G37" s="38">
        <f t="shared" ref="G37" si="11">G38</f>
        <v>918.3</v>
      </c>
    </row>
    <row r="38" spans="1:7" ht="16.5" customHeight="1">
      <c r="A38" s="19" t="s">
        <v>75</v>
      </c>
      <c r="B38" s="19" t="s">
        <v>57</v>
      </c>
      <c r="C38" s="19" t="s">
        <v>47</v>
      </c>
      <c r="D38" s="37">
        <v>1100</v>
      </c>
      <c r="E38" s="37">
        <v>828.9</v>
      </c>
      <c r="F38" s="36">
        <f t="shared" si="0"/>
        <v>75.354545454545445</v>
      </c>
      <c r="G38" s="37">
        <v>918.3</v>
      </c>
    </row>
    <row r="39" spans="1:7" ht="15.75" customHeight="1">
      <c r="A39" s="18" t="s">
        <v>83</v>
      </c>
      <c r="B39" s="18" t="s">
        <v>59</v>
      </c>
      <c r="C39" s="18" t="s">
        <v>93</v>
      </c>
      <c r="D39" s="38">
        <f>D40</f>
        <v>2914.4</v>
      </c>
      <c r="E39" s="38">
        <f t="shared" ref="E39" si="12">E40</f>
        <v>1742.8</v>
      </c>
      <c r="F39" s="36">
        <f t="shared" si="0"/>
        <v>59.799615701345047</v>
      </c>
      <c r="G39" s="38">
        <f>G40+G41</f>
        <v>1913.8</v>
      </c>
    </row>
    <row r="40" spans="1:7" ht="16.5" customHeight="1">
      <c r="A40" s="19" t="s">
        <v>85</v>
      </c>
      <c r="B40" s="19" t="s">
        <v>59</v>
      </c>
      <c r="C40" s="19" t="s">
        <v>47</v>
      </c>
      <c r="D40" s="37">
        <v>2914.4</v>
      </c>
      <c r="E40" s="37">
        <v>1742.8</v>
      </c>
      <c r="F40" s="36">
        <f t="shared" si="0"/>
        <v>59.799615701345047</v>
      </c>
      <c r="G40" s="37">
        <v>1813.8</v>
      </c>
    </row>
    <row r="41" spans="1:7" ht="16.5" customHeight="1">
      <c r="A41" s="19" t="s">
        <v>184</v>
      </c>
      <c r="B41" s="19"/>
      <c r="C41" s="19"/>
      <c r="D41" s="37"/>
      <c r="E41" s="37"/>
      <c r="F41" s="36"/>
      <c r="G41" s="37">
        <v>100</v>
      </c>
    </row>
    <row r="42" spans="1:7" ht="14.25" customHeight="1">
      <c r="A42" s="17" t="s">
        <v>86</v>
      </c>
      <c r="B42" s="18"/>
      <c r="C42" s="18"/>
      <c r="D42" s="38">
        <f>D4+D12+D14+D19+D22+D28+D30+D35+D37+D39</f>
        <v>222671.4</v>
      </c>
      <c r="E42" s="38">
        <f>E4+E12+E14+E19+E22+E28+E30+E35+E37+E39</f>
        <v>131603.90000000002</v>
      </c>
      <c r="F42" s="36">
        <f t="shared" si="0"/>
        <v>59.102291538114024</v>
      </c>
      <c r="G42" s="38">
        <f t="shared" ref="G42" si="13">G4+G12+G14+G19+G22+G28+G30+G35+G37+G39</f>
        <v>117064.4</v>
      </c>
    </row>
    <row r="43" spans="1:7" ht="12.75" customHeight="1">
      <c r="A43" s="17" t="s">
        <v>87</v>
      </c>
      <c r="B43" s="17"/>
      <c r="C43" s="17"/>
      <c r="D43" s="38">
        <v>-3493.6</v>
      </c>
      <c r="E43" s="38">
        <v>3772.8</v>
      </c>
      <c r="F43" s="35"/>
      <c r="G43" s="38">
        <v>1189.5</v>
      </c>
    </row>
    <row r="44" spans="1:7" ht="39" customHeight="1">
      <c r="A44" s="60" t="s">
        <v>88</v>
      </c>
      <c r="B44" s="60"/>
      <c r="C44" s="60"/>
      <c r="D44" s="60"/>
      <c r="E44" s="60"/>
      <c r="F44" s="60"/>
      <c r="G44" s="33"/>
    </row>
    <row r="45" spans="1:7">
      <c r="A45" s="34"/>
      <c r="B45" s="34"/>
      <c r="C45" s="34"/>
      <c r="D45" s="34"/>
      <c r="E45" s="34"/>
      <c r="F45" s="34"/>
      <c r="G45" s="34"/>
    </row>
  </sheetData>
  <mergeCells count="2">
    <mergeCell ref="A1:F2"/>
    <mergeCell ref="A44:F44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0"/>
  <sheetViews>
    <sheetView workbookViewId="0">
      <selection activeCell="C8" sqref="C8"/>
    </sheetView>
  </sheetViews>
  <sheetFormatPr defaultRowHeight="15"/>
  <cols>
    <col min="1" max="1" width="19.7109375" customWidth="1"/>
    <col min="2" max="2" width="32.140625" customWidth="1"/>
    <col min="3" max="3" width="9" customWidth="1"/>
    <col min="4" max="4" width="8.5703125" customWidth="1"/>
    <col min="5" max="5" width="7.85546875" customWidth="1"/>
    <col min="6" max="6" width="9" customWidth="1"/>
  </cols>
  <sheetData>
    <row r="1" spans="1:6" ht="15.75">
      <c r="A1" s="54" t="s">
        <v>175</v>
      </c>
      <c r="B1" s="54"/>
      <c r="C1" s="54"/>
      <c r="D1" s="54"/>
      <c r="E1" s="55"/>
      <c r="F1" s="34"/>
    </row>
    <row r="2" spans="1:6" ht="15" customHeight="1">
      <c r="A2" s="56"/>
      <c r="B2" s="56"/>
      <c r="C2" s="52" t="s">
        <v>0</v>
      </c>
      <c r="D2" s="52" t="s">
        <v>176</v>
      </c>
      <c r="E2" s="58" t="s">
        <v>131</v>
      </c>
      <c r="F2" s="52" t="s">
        <v>177</v>
      </c>
    </row>
    <row r="3" spans="1:6" ht="47.25" customHeight="1">
      <c r="A3" s="57"/>
      <c r="B3" s="57"/>
      <c r="C3" s="53"/>
      <c r="D3" s="53"/>
      <c r="E3" s="58"/>
      <c r="F3" s="53"/>
    </row>
    <row r="4" spans="1:6">
      <c r="A4" s="5" t="s">
        <v>1</v>
      </c>
      <c r="B4" s="6" t="s">
        <v>2</v>
      </c>
      <c r="C4" s="3">
        <f>C5+C18</f>
        <v>91949.700000000012</v>
      </c>
      <c r="D4" s="3">
        <f>D5+D18</f>
        <v>52292.800000000003</v>
      </c>
      <c r="E4" s="7">
        <f t="shared" ref="E4:E50" si="0">D4/C4*100</f>
        <v>56.871093652290327</v>
      </c>
      <c r="F4" s="24">
        <f>F5+F18</f>
        <v>54424.299999999996</v>
      </c>
    </row>
    <row r="5" spans="1:6">
      <c r="A5" s="5"/>
      <c r="B5" s="6" t="s">
        <v>3</v>
      </c>
      <c r="C5" s="3">
        <f>C6+C10+C17+C8+C14</f>
        <v>72362.100000000006</v>
      </c>
      <c r="D5" s="3">
        <f t="shared" ref="D5:F5" si="1">D6+D10+D17+D8+D14</f>
        <v>40130.300000000003</v>
      </c>
      <c r="E5" s="7">
        <f t="shared" si="0"/>
        <v>55.457622153033149</v>
      </c>
      <c r="F5" s="3">
        <f t="shared" si="1"/>
        <v>41856.199999999997</v>
      </c>
    </row>
    <row r="6" spans="1:6">
      <c r="A6" s="5" t="s">
        <v>4</v>
      </c>
      <c r="B6" s="8" t="s">
        <v>5</v>
      </c>
      <c r="C6" s="3">
        <f>C7</f>
        <v>51724</v>
      </c>
      <c r="D6" s="3">
        <f t="shared" ref="D6" si="2">D7</f>
        <v>28235.7</v>
      </c>
      <c r="E6" s="7">
        <f t="shared" si="0"/>
        <v>54.58916557110819</v>
      </c>
      <c r="F6" s="3">
        <f t="shared" ref="F6" si="3">F7</f>
        <v>29982.1</v>
      </c>
    </row>
    <row r="7" spans="1:6">
      <c r="A7" s="9" t="s">
        <v>6</v>
      </c>
      <c r="B7" s="10" t="s">
        <v>7</v>
      </c>
      <c r="C7" s="11">
        <v>51724</v>
      </c>
      <c r="D7" s="11">
        <v>28235.7</v>
      </c>
      <c r="E7" s="7">
        <f t="shared" si="0"/>
        <v>54.58916557110819</v>
      </c>
      <c r="F7" s="11">
        <v>29982.1</v>
      </c>
    </row>
    <row r="8" spans="1:6" ht="39" thickBot="1">
      <c r="A8" s="5" t="s">
        <v>105</v>
      </c>
      <c r="B8" s="21" t="s">
        <v>106</v>
      </c>
      <c r="C8" s="3">
        <f>C9</f>
        <v>3647</v>
      </c>
      <c r="D8" s="3">
        <f>D9</f>
        <v>2158.8000000000002</v>
      </c>
      <c r="E8" s="7">
        <f t="shared" si="0"/>
        <v>59.193857965451059</v>
      </c>
      <c r="F8" s="11">
        <f t="shared" ref="F8" si="4">F9</f>
        <v>2008</v>
      </c>
    </row>
    <row r="9" spans="1:6" ht="39" thickBot="1">
      <c r="A9" s="42" t="s">
        <v>108</v>
      </c>
      <c r="B9" s="22" t="s">
        <v>107</v>
      </c>
      <c r="C9" s="25">
        <v>3647</v>
      </c>
      <c r="D9" s="11">
        <v>2158.8000000000002</v>
      </c>
      <c r="E9" s="7">
        <f t="shared" si="0"/>
        <v>59.193857965451059</v>
      </c>
      <c r="F9" s="11">
        <v>2008</v>
      </c>
    </row>
    <row r="10" spans="1:6">
      <c r="A10" s="5" t="s">
        <v>8</v>
      </c>
      <c r="B10" s="8" t="s">
        <v>9</v>
      </c>
      <c r="C10" s="49">
        <f>C11+C12+C13</f>
        <v>5169.1000000000004</v>
      </c>
      <c r="D10" s="49">
        <f t="shared" ref="D10:F10" si="5">D11+D12+D13</f>
        <v>2876.5</v>
      </c>
      <c r="E10" s="7">
        <f t="shared" si="0"/>
        <v>55.647985142481282</v>
      </c>
      <c r="F10" s="26">
        <f t="shared" si="5"/>
        <v>3943.8</v>
      </c>
    </row>
    <row r="11" spans="1:6" ht="32.25" customHeight="1">
      <c r="A11" s="9" t="s">
        <v>10</v>
      </c>
      <c r="B11" s="12" t="s">
        <v>11</v>
      </c>
      <c r="C11" s="11">
        <v>4500</v>
      </c>
      <c r="D11" s="11">
        <v>2304</v>
      </c>
      <c r="E11" s="7">
        <f t="shared" si="0"/>
        <v>51.2</v>
      </c>
      <c r="F11" s="11">
        <v>3307.7</v>
      </c>
    </row>
    <row r="12" spans="1:6" ht="15" customHeight="1">
      <c r="A12" s="9" t="s">
        <v>12</v>
      </c>
      <c r="B12" s="12" t="s">
        <v>13</v>
      </c>
      <c r="C12" s="11">
        <v>602.1</v>
      </c>
      <c r="D12" s="11">
        <v>535.9</v>
      </c>
      <c r="E12" s="7">
        <f t="shared" si="0"/>
        <v>89.005148646404237</v>
      </c>
      <c r="F12" s="11">
        <v>569.29999999999995</v>
      </c>
    </row>
    <row r="13" spans="1:6" ht="38.25" customHeight="1">
      <c r="A13" s="9" t="s">
        <v>112</v>
      </c>
      <c r="B13" s="12" t="s">
        <v>113</v>
      </c>
      <c r="C13" s="11">
        <v>67</v>
      </c>
      <c r="D13" s="11">
        <v>36.6</v>
      </c>
      <c r="E13" s="7">
        <f t="shared" si="0"/>
        <v>54.626865671641788</v>
      </c>
      <c r="F13" s="11">
        <v>66.8</v>
      </c>
    </row>
    <row r="14" spans="1:6" ht="21.75" customHeight="1">
      <c r="A14" s="5" t="s">
        <v>147</v>
      </c>
      <c r="B14" s="4" t="s">
        <v>148</v>
      </c>
      <c r="C14" s="3">
        <f>C15+C16</f>
        <v>11173</v>
      </c>
      <c r="D14" s="3">
        <f t="shared" ref="D14:F14" si="6">D15+D16</f>
        <v>6404.9000000000005</v>
      </c>
      <c r="E14" s="7">
        <f t="shared" si="0"/>
        <v>57.324800859214186</v>
      </c>
      <c r="F14" s="11">
        <f t="shared" si="6"/>
        <v>5558.1</v>
      </c>
    </row>
    <row r="15" spans="1:6" ht="23.25" customHeight="1">
      <c r="A15" s="9" t="s">
        <v>149</v>
      </c>
      <c r="B15" s="12" t="s">
        <v>150</v>
      </c>
      <c r="C15" s="11">
        <v>662</v>
      </c>
      <c r="D15" s="11">
        <v>80.8</v>
      </c>
      <c r="E15" s="7">
        <f t="shared" si="0"/>
        <v>12.205438066465256</v>
      </c>
      <c r="F15" s="11">
        <v>40.1</v>
      </c>
    </row>
    <row r="16" spans="1:6" ht="21.75" customHeight="1">
      <c r="A16" s="9" t="s">
        <v>151</v>
      </c>
      <c r="B16" s="12" t="s">
        <v>152</v>
      </c>
      <c r="C16" s="11">
        <v>10511</v>
      </c>
      <c r="D16" s="11">
        <v>6324.1</v>
      </c>
      <c r="E16" s="7">
        <f t="shared" si="0"/>
        <v>60.166492246218247</v>
      </c>
      <c r="F16" s="11">
        <v>5518</v>
      </c>
    </row>
    <row r="17" spans="1:6" ht="18" customHeight="1">
      <c r="A17" s="5" t="s">
        <v>14</v>
      </c>
      <c r="B17" s="4" t="s">
        <v>15</v>
      </c>
      <c r="C17" s="3">
        <v>649</v>
      </c>
      <c r="D17" s="3">
        <v>454.4</v>
      </c>
      <c r="E17" s="7">
        <f t="shared" si="0"/>
        <v>70.015408320493066</v>
      </c>
      <c r="F17" s="3">
        <v>364.2</v>
      </c>
    </row>
    <row r="18" spans="1:6" ht="14.25" customHeight="1">
      <c r="A18" s="5"/>
      <c r="B18" s="4" t="s">
        <v>16</v>
      </c>
      <c r="C18" s="3">
        <f>C19+C20+C21+C22+C23</f>
        <v>19587.599999999999</v>
      </c>
      <c r="D18" s="3">
        <f>D19+D20+D21+D22+D23+D24</f>
        <v>12162.500000000002</v>
      </c>
      <c r="E18" s="7">
        <f t="shared" si="0"/>
        <v>62.092854663154249</v>
      </c>
      <c r="F18" s="3">
        <f t="shared" ref="F18" si="7">F19+F20+F21+F22+F23+F24</f>
        <v>12568.099999999997</v>
      </c>
    </row>
    <row r="19" spans="1:6" ht="39.75" customHeight="1">
      <c r="A19" s="5" t="s">
        <v>17</v>
      </c>
      <c r="B19" s="4" t="s">
        <v>18</v>
      </c>
      <c r="C19" s="3">
        <v>7188</v>
      </c>
      <c r="D19" s="3">
        <v>3564.9</v>
      </c>
      <c r="E19" s="7">
        <f t="shared" si="0"/>
        <v>49.595158597662774</v>
      </c>
      <c r="F19" s="3">
        <v>3442.7</v>
      </c>
    </row>
    <row r="20" spans="1:6" ht="33" customHeight="1">
      <c r="A20" s="5" t="s">
        <v>19</v>
      </c>
      <c r="B20" s="4" t="s">
        <v>20</v>
      </c>
      <c r="C20" s="3">
        <v>141</v>
      </c>
      <c r="D20" s="3">
        <v>14.6</v>
      </c>
      <c r="E20" s="7">
        <f t="shared" si="0"/>
        <v>10.354609929078014</v>
      </c>
      <c r="F20" s="3">
        <v>49.2</v>
      </c>
    </row>
    <row r="21" spans="1:6" ht="27" customHeight="1">
      <c r="A21" s="5" t="s">
        <v>21</v>
      </c>
      <c r="B21" s="4" t="s">
        <v>22</v>
      </c>
      <c r="C21" s="3">
        <v>11471.6</v>
      </c>
      <c r="D21" s="3">
        <v>7745.6</v>
      </c>
      <c r="E21" s="7">
        <f t="shared" si="0"/>
        <v>67.519787998186828</v>
      </c>
      <c r="F21" s="3">
        <v>6962.7</v>
      </c>
    </row>
    <row r="22" spans="1:6" ht="17.25" customHeight="1">
      <c r="A22" s="5" t="s">
        <v>23</v>
      </c>
      <c r="B22" s="4" t="s">
        <v>24</v>
      </c>
      <c r="C22" s="3">
        <v>6</v>
      </c>
      <c r="D22" s="3">
        <v>1.2</v>
      </c>
      <c r="E22" s="7">
        <f t="shared" si="0"/>
        <v>20</v>
      </c>
      <c r="F22" s="3">
        <v>2.8</v>
      </c>
    </row>
    <row r="23" spans="1:6" ht="20.25" customHeight="1">
      <c r="A23" s="5" t="s">
        <v>25</v>
      </c>
      <c r="B23" s="4" t="s">
        <v>26</v>
      </c>
      <c r="C23" s="3">
        <v>781</v>
      </c>
      <c r="D23" s="3">
        <v>384.6</v>
      </c>
      <c r="E23" s="7">
        <f t="shared" si="0"/>
        <v>49.244558258642769</v>
      </c>
      <c r="F23" s="3">
        <v>429.3</v>
      </c>
    </row>
    <row r="24" spans="1:6" ht="20.25" customHeight="1">
      <c r="A24" s="5" t="s">
        <v>161</v>
      </c>
      <c r="B24" s="4" t="s">
        <v>162</v>
      </c>
      <c r="C24" s="3"/>
      <c r="D24" s="3">
        <v>451.6</v>
      </c>
      <c r="E24" s="7"/>
      <c r="F24" s="3">
        <v>1681.4</v>
      </c>
    </row>
    <row r="25" spans="1:6" ht="19.5" customHeight="1">
      <c r="A25" s="13" t="s">
        <v>101</v>
      </c>
      <c r="B25" s="4" t="s">
        <v>102</v>
      </c>
      <c r="C25" s="3">
        <f>C26</f>
        <v>152417</v>
      </c>
      <c r="D25" s="3">
        <f t="shared" ref="D25" si="8">D26</f>
        <v>96942.7</v>
      </c>
      <c r="E25" s="7">
        <f t="shared" si="0"/>
        <v>63.603600648221658</v>
      </c>
      <c r="F25" s="3">
        <f>F26+F49</f>
        <v>77668.899999999994</v>
      </c>
    </row>
    <row r="26" spans="1:6" s="2" customFormat="1" ht="29.25" customHeight="1">
      <c r="A26" s="5" t="s">
        <v>27</v>
      </c>
      <c r="B26" s="4" t="s">
        <v>100</v>
      </c>
      <c r="C26" s="3">
        <f>C27+C30+C37+C47</f>
        <v>152417</v>
      </c>
      <c r="D26" s="3">
        <f>D27+D30+D37+D47</f>
        <v>96942.7</v>
      </c>
      <c r="E26" s="7">
        <f t="shared" si="0"/>
        <v>63.603600648221658</v>
      </c>
      <c r="F26" s="24">
        <f>F27+F37+F47+F30</f>
        <v>77669.2</v>
      </c>
    </row>
    <row r="27" spans="1:6" ht="38.25" customHeight="1">
      <c r="A27" s="13" t="s">
        <v>114</v>
      </c>
      <c r="B27" s="14" t="s">
        <v>28</v>
      </c>
      <c r="C27" s="15">
        <f>C28+C29</f>
        <v>23516.799999999999</v>
      </c>
      <c r="D27" s="15">
        <f>D28+D29</f>
        <v>16293.3</v>
      </c>
      <c r="E27" s="7">
        <f t="shared" si="0"/>
        <v>69.283661042318684</v>
      </c>
      <c r="F27" s="15">
        <f>F28+F29</f>
        <v>13661.400000000001</v>
      </c>
    </row>
    <row r="28" spans="1:6" ht="28.5" customHeight="1">
      <c r="A28" s="9" t="s">
        <v>115</v>
      </c>
      <c r="B28" s="12" t="s">
        <v>29</v>
      </c>
      <c r="C28" s="11">
        <v>12828</v>
      </c>
      <c r="D28" s="11">
        <v>8552</v>
      </c>
      <c r="E28" s="7">
        <f t="shared" si="0"/>
        <v>66.666666666666657</v>
      </c>
      <c r="F28" s="11">
        <v>11461.2</v>
      </c>
    </row>
    <row r="29" spans="1:6" ht="44.25" customHeight="1">
      <c r="A29" s="9" t="s">
        <v>133</v>
      </c>
      <c r="B29" s="12" t="s">
        <v>104</v>
      </c>
      <c r="C29" s="11">
        <v>10688.8</v>
      </c>
      <c r="D29" s="11">
        <v>7741.3</v>
      </c>
      <c r="E29" s="7">
        <f t="shared" si="0"/>
        <v>72.424406855774265</v>
      </c>
      <c r="F29" s="11">
        <v>2200.1999999999998</v>
      </c>
    </row>
    <row r="30" spans="1:6" ht="25.5" customHeight="1">
      <c r="A30" s="13" t="s">
        <v>116</v>
      </c>
      <c r="B30" s="14" t="s">
        <v>30</v>
      </c>
      <c r="C30" s="15">
        <f>C36+C31+C32+C33+C34</f>
        <v>24408.5</v>
      </c>
      <c r="D30" s="15">
        <f>D36+D31+D32+D33+D34</f>
        <v>6005.7999999999993</v>
      </c>
      <c r="E30" s="7">
        <f t="shared" si="0"/>
        <v>24.605362885879916</v>
      </c>
      <c r="F30" s="15">
        <f>F36+F31+F32+F33+F34+F35</f>
        <v>4568.8999999999996</v>
      </c>
    </row>
    <row r="31" spans="1:6" ht="54" customHeight="1">
      <c r="A31" s="9" t="s">
        <v>135</v>
      </c>
      <c r="B31" s="12" t="s">
        <v>136</v>
      </c>
      <c r="C31" s="11">
        <v>15679.6</v>
      </c>
      <c r="D31" s="11">
        <v>3626</v>
      </c>
      <c r="E31" s="7">
        <f t="shared" si="0"/>
        <v>23.125589938518839</v>
      </c>
      <c r="F31" s="11"/>
    </row>
    <row r="32" spans="1:6" ht="54" customHeight="1">
      <c r="A32" s="9" t="s">
        <v>164</v>
      </c>
      <c r="B32" s="12" t="s">
        <v>163</v>
      </c>
      <c r="C32" s="11">
        <v>2612.5</v>
      </c>
      <c r="D32" s="11">
        <v>496.4</v>
      </c>
      <c r="E32" s="7">
        <f t="shared" si="0"/>
        <v>19.000956937799042</v>
      </c>
      <c r="F32" s="11"/>
    </row>
    <row r="33" spans="1:6" ht="54" customHeight="1">
      <c r="A33" s="9" t="s">
        <v>180</v>
      </c>
      <c r="B33" s="12" t="s">
        <v>166</v>
      </c>
      <c r="C33" s="11">
        <v>280.60000000000002</v>
      </c>
      <c r="D33" s="11"/>
      <c r="E33" s="7">
        <f t="shared" si="0"/>
        <v>0</v>
      </c>
      <c r="F33" s="11">
        <v>953.6</v>
      </c>
    </row>
    <row r="34" spans="1:6" ht="82.5" customHeight="1">
      <c r="A34" s="9" t="s">
        <v>178</v>
      </c>
      <c r="B34" s="12" t="s">
        <v>179</v>
      </c>
      <c r="C34" s="11">
        <v>1116.5</v>
      </c>
      <c r="D34" s="11"/>
      <c r="E34" s="7">
        <f t="shared" si="0"/>
        <v>0</v>
      </c>
      <c r="F34" s="11"/>
    </row>
    <row r="35" spans="1:6" ht="40.5" customHeight="1">
      <c r="A35" s="9" t="s">
        <v>167</v>
      </c>
      <c r="B35" s="12" t="s">
        <v>168</v>
      </c>
      <c r="C35" s="11"/>
      <c r="D35" s="11"/>
      <c r="E35" s="7"/>
      <c r="F35" s="11">
        <v>1644</v>
      </c>
    </row>
    <row r="36" spans="1:6" ht="14.25" customHeight="1">
      <c r="A36" s="9" t="s">
        <v>117</v>
      </c>
      <c r="B36" s="12" t="s">
        <v>31</v>
      </c>
      <c r="C36" s="11">
        <v>4719.3</v>
      </c>
      <c r="D36" s="11">
        <v>1883.4</v>
      </c>
      <c r="E36" s="7">
        <f t="shared" si="0"/>
        <v>39.908461000572117</v>
      </c>
      <c r="F36" s="27">
        <v>1971.3</v>
      </c>
    </row>
    <row r="37" spans="1:6" ht="42" customHeight="1">
      <c r="A37" s="13" t="s">
        <v>118</v>
      </c>
      <c r="B37" s="14" t="s">
        <v>32</v>
      </c>
      <c r="C37" s="15">
        <f>C38+C39+C40+C41+C42+C43+C45+C46+C44</f>
        <v>100614</v>
      </c>
      <c r="D37" s="15">
        <f t="shared" ref="D37:F37" si="9">D38+D39+D40+D41+D42+D43+D45+D46+D44</f>
        <v>74274.3</v>
      </c>
      <c r="E37" s="7">
        <f t="shared" si="0"/>
        <v>73.82103882163517</v>
      </c>
      <c r="F37" s="15">
        <f t="shared" si="9"/>
        <v>59238.9</v>
      </c>
    </row>
    <row r="38" spans="1:6" ht="24.75" customHeight="1">
      <c r="A38" s="9" t="s">
        <v>119</v>
      </c>
      <c r="B38" s="12" t="s">
        <v>35</v>
      </c>
      <c r="C38" s="11">
        <v>2312.4</v>
      </c>
      <c r="D38" s="11">
        <v>1185.2</v>
      </c>
      <c r="E38" s="7">
        <f t="shared" si="0"/>
        <v>51.254108285763714</v>
      </c>
      <c r="F38" s="11">
        <v>1276</v>
      </c>
    </row>
    <row r="39" spans="1:6" ht="25.5" customHeight="1">
      <c r="A39" s="9" t="s">
        <v>120</v>
      </c>
      <c r="B39" s="12" t="s">
        <v>36</v>
      </c>
      <c r="C39" s="11">
        <v>4107.2</v>
      </c>
      <c r="D39" s="11">
        <v>2633.6</v>
      </c>
      <c r="E39" s="7">
        <f t="shared" si="0"/>
        <v>64.121542656797814</v>
      </c>
      <c r="F39" s="11">
        <v>2673.6</v>
      </c>
    </row>
    <row r="40" spans="1:6" ht="36.75" customHeight="1">
      <c r="A40" s="9" t="s">
        <v>121</v>
      </c>
      <c r="B40" s="12" t="s">
        <v>37</v>
      </c>
      <c r="C40" s="11">
        <v>4906.2</v>
      </c>
      <c r="D40" s="11">
        <v>1711</v>
      </c>
      <c r="E40" s="7">
        <f t="shared" si="0"/>
        <v>34.8742407565937</v>
      </c>
      <c r="F40" s="11">
        <v>1823.7</v>
      </c>
    </row>
    <row r="41" spans="1:6" ht="42" customHeight="1" thickBot="1">
      <c r="A41" s="9" t="s">
        <v>122</v>
      </c>
      <c r="B41" s="12" t="s">
        <v>38</v>
      </c>
      <c r="C41" s="11">
        <v>468</v>
      </c>
      <c r="D41" s="11">
        <v>325.39999999999998</v>
      </c>
      <c r="E41" s="7">
        <f t="shared" si="0"/>
        <v>69.529914529914521</v>
      </c>
      <c r="F41" s="11">
        <v>309.8</v>
      </c>
    </row>
    <row r="42" spans="1:6" ht="67.5" customHeight="1" thickBot="1">
      <c r="A42" s="9" t="s">
        <v>123</v>
      </c>
      <c r="B42" s="20" t="s">
        <v>141</v>
      </c>
      <c r="C42" s="11">
        <v>4742</v>
      </c>
      <c r="D42" s="11">
        <v>2741.8</v>
      </c>
      <c r="E42" s="7">
        <f t="shared" si="0"/>
        <v>57.819485449177563</v>
      </c>
      <c r="F42" s="11">
        <v>905.3</v>
      </c>
    </row>
    <row r="43" spans="1:6" ht="24.75" customHeight="1">
      <c r="A43" s="9" t="s">
        <v>124</v>
      </c>
      <c r="B43" s="12" t="s">
        <v>33</v>
      </c>
      <c r="C43" s="11">
        <v>688.1</v>
      </c>
      <c r="D43" s="11">
        <v>516.1</v>
      </c>
      <c r="E43" s="7">
        <f t="shared" si="0"/>
        <v>75.003633192849875</v>
      </c>
      <c r="F43" s="11">
        <v>485.1</v>
      </c>
    </row>
    <row r="44" spans="1:6" ht="82.5" customHeight="1">
      <c r="A44" s="9" t="s">
        <v>140</v>
      </c>
      <c r="B44" s="12" t="s">
        <v>142</v>
      </c>
      <c r="C44" s="11">
        <v>38</v>
      </c>
      <c r="D44" s="11">
        <v>38</v>
      </c>
      <c r="E44" s="7">
        <f t="shared" si="0"/>
        <v>100</v>
      </c>
      <c r="F44" s="11"/>
    </row>
    <row r="45" spans="1:6" ht="54.75" customHeight="1">
      <c r="A45" s="9" t="s">
        <v>125</v>
      </c>
      <c r="B45" s="12" t="s">
        <v>34</v>
      </c>
      <c r="C45" s="11">
        <v>307.8</v>
      </c>
      <c r="D45" s="11">
        <v>49.1</v>
      </c>
      <c r="E45" s="7">
        <f t="shared" si="0"/>
        <v>15.951916829109811</v>
      </c>
      <c r="F45" s="11"/>
    </row>
    <row r="46" spans="1:6">
      <c r="A46" s="9" t="s">
        <v>126</v>
      </c>
      <c r="B46" s="12" t="s">
        <v>39</v>
      </c>
      <c r="C46" s="11">
        <v>83044.3</v>
      </c>
      <c r="D46" s="11">
        <v>65074.1</v>
      </c>
      <c r="E46" s="7">
        <f t="shared" si="0"/>
        <v>78.360706273639494</v>
      </c>
      <c r="F46" s="11">
        <v>51765.4</v>
      </c>
    </row>
    <row r="47" spans="1:6" ht="14.25" customHeight="1">
      <c r="A47" s="13" t="s">
        <v>134</v>
      </c>
      <c r="B47" s="14" t="s">
        <v>40</v>
      </c>
      <c r="C47" s="15">
        <f>C48</f>
        <v>3877.7</v>
      </c>
      <c r="D47" s="15">
        <f t="shared" ref="D47:F47" si="10">D48</f>
        <v>369.3</v>
      </c>
      <c r="E47" s="7">
        <f t="shared" si="0"/>
        <v>9.5236867215101739</v>
      </c>
      <c r="F47" s="15">
        <f t="shared" si="10"/>
        <v>200</v>
      </c>
    </row>
    <row r="48" spans="1:6" s="2" customFormat="1" ht="31.5" customHeight="1">
      <c r="A48" s="9" t="s">
        <v>128</v>
      </c>
      <c r="B48" s="12" t="s">
        <v>99</v>
      </c>
      <c r="C48" s="11">
        <v>3877.7</v>
      </c>
      <c r="D48" s="11">
        <v>369.3</v>
      </c>
      <c r="E48" s="7">
        <f t="shared" si="0"/>
        <v>9.5236867215101739</v>
      </c>
      <c r="F48" s="11">
        <v>200</v>
      </c>
    </row>
    <row r="49" spans="1:6" s="2" customFormat="1" ht="55.5" customHeight="1">
      <c r="A49" s="13" t="s">
        <v>110</v>
      </c>
      <c r="B49" s="14" t="s">
        <v>111</v>
      </c>
      <c r="C49" s="11"/>
      <c r="D49" s="11"/>
      <c r="E49" s="7"/>
      <c r="F49" s="11">
        <v>-0.3</v>
      </c>
    </row>
    <row r="50" spans="1:6" ht="16.5" customHeight="1">
      <c r="A50" s="3"/>
      <c r="B50" s="4" t="s">
        <v>41</v>
      </c>
      <c r="C50" s="3">
        <f>C4+C25</f>
        <v>244366.7</v>
      </c>
      <c r="D50" s="3">
        <f>D4+D25</f>
        <v>149235.5</v>
      </c>
      <c r="E50" s="7">
        <f t="shared" si="0"/>
        <v>61.070309497979878</v>
      </c>
      <c r="F50" s="24">
        <f>F4+F25</f>
        <v>132093.19999999998</v>
      </c>
    </row>
  </sheetData>
  <mergeCells count="7">
    <mergeCell ref="F2:F3"/>
    <mergeCell ref="A1:E1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8"/>
  <sheetViews>
    <sheetView workbookViewId="0">
      <selection activeCell="G47" sqref="G47"/>
    </sheetView>
  </sheetViews>
  <sheetFormatPr defaultRowHeight="15"/>
  <cols>
    <col min="1" max="1" width="35" customWidth="1"/>
    <col min="2" max="2" width="6.28515625" customWidth="1"/>
    <col min="3" max="3" width="5.42578125" customWidth="1"/>
    <col min="4" max="4" width="11.140625" customWidth="1"/>
    <col min="5" max="5" width="10.85546875" customWidth="1"/>
    <col min="7" max="7" width="11.5703125" customWidth="1"/>
  </cols>
  <sheetData>
    <row r="1" spans="1:7">
      <c r="A1" s="59" t="s">
        <v>181</v>
      </c>
      <c r="B1" s="59"/>
      <c r="C1" s="59"/>
      <c r="D1" s="59"/>
      <c r="E1" s="59"/>
      <c r="F1" s="59"/>
      <c r="G1" s="16"/>
    </row>
    <row r="2" spans="1:7">
      <c r="A2" s="59"/>
      <c r="B2" s="59"/>
      <c r="C2" s="59"/>
      <c r="D2" s="59"/>
      <c r="E2" s="59"/>
      <c r="F2" s="59"/>
      <c r="G2" s="16"/>
    </row>
    <row r="3" spans="1:7" ht="49.5" customHeight="1">
      <c r="A3" s="29" t="s">
        <v>42</v>
      </c>
      <c r="B3" s="29" t="s">
        <v>43</v>
      </c>
      <c r="C3" s="29" t="s">
        <v>44</v>
      </c>
      <c r="D3" s="30" t="s">
        <v>103</v>
      </c>
      <c r="E3" s="30" t="s">
        <v>182</v>
      </c>
      <c r="F3" s="31" t="s">
        <v>45</v>
      </c>
      <c r="G3" s="32" t="s">
        <v>183</v>
      </c>
    </row>
    <row r="4" spans="1:7" ht="13.5" customHeight="1">
      <c r="A4" s="17" t="s">
        <v>46</v>
      </c>
      <c r="B4" s="18" t="s">
        <v>47</v>
      </c>
      <c r="C4" s="18" t="s">
        <v>93</v>
      </c>
      <c r="D4" s="35">
        <f>D5+D6+D7+D9+D11+D12+D8</f>
        <v>39038.400000000001</v>
      </c>
      <c r="E4" s="35">
        <f>E5+E6+E7+E9+E11+E12+E8</f>
        <v>23131.699999999997</v>
      </c>
      <c r="F4" s="36">
        <f t="shared" ref="F4:F44" si="0">E4/D4*100</f>
        <v>59.253709168408534</v>
      </c>
      <c r="G4" s="35">
        <f>G5+G6+G7+G9+G11+G12+G10</f>
        <v>22613.399999999998</v>
      </c>
    </row>
    <row r="5" spans="1:7" ht="41.25" customHeight="1">
      <c r="A5" s="23" t="s">
        <v>48</v>
      </c>
      <c r="B5" s="19" t="s">
        <v>47</v>
      </c>
      <c r="C5" s="19" t="s">
        <v>49</v>
      </c>
      <c r="D5" s="37">
        <v>5278.1</v>
      </c>
      <c r="E5" s="37">
        <v>3201</v>
      </c>
      <c r="F5" s="36">
        <f t="shared" si="0"/>
        <v>60.646823667607649</v>
      </c>
      <c r="G5" s="37">
        <v>3223.5</v>
      </c>
    </row>
    <row r="6" spans="1:7" ht="37.5" customHeight="1">
      <c r="A6" s="23" t="s">
        <v>50</v>
      </c>
      <c r="B6" s="19" t="s">
        <v>47</v>
      </c>
      <c r="C6" s="19" t="s">
        <v>51</v>
      </c>
      <c r="D6" s="37">
        <v>482</v>
      </c>
      <c r="E6" s="37">
        <v>267.5</v>
      </c>
      <c r="F6" s="36">
        <f t="shared" si="0"/>
        <v>55.497925311203325</v>
      </c>
      <c r="G6" s="37">
        <v>275.2</v>
      </c>
    </row>
    <row r="7" spans="1:7" ht="24.75" customHeight="1">
      <c r="A7" s="23" t="s">
        <v>52</v>
      </c>
      <c r="B7" s="19" t="s">
        <v>47</v>
      </c>
      <c r="C7" s="19" t="s">
        <v>53</v>
      </c>
      <c r="D7" s="37">
        <v>26333.4</v>
      </c>
      <c r="E7" s="37">
        <v>15559.6</v>
      </c>
      <c r="F7" s="36">
        <f t="shared" si="0"/>
        <v>59.086939020407534</v>
      </c>
      <c r="G7" s="37">
        <v>15862.6</v>
      </c>
    </row>
    <row r="8" spans="1:7" ht="17.25" customHeight="1">
      <c r="A8" s="23" t="s">
        <v>137</v>
      </c>
      <c r="B8" s="19" t="s">
        <v>47</v>
      </c>
      <c r="C8" s="19" t="s">
        <v>61</v>
      </c>
      <c r="D8" s="37">
        <v>38</v>
      </c>
      <c r="E8" s="37">
        <v>19.2</v>
      </c>
      <c r="F8" s="36">
        <f t="shared" si="0"/>
        <v>50.526315789473685</v>
      </c>
      <c r="G8" s="37"/>
    </row>
    <row r="9" spans="1:7" ht="39" customHeight="1">
      <c r="A9" s="23" t="s">
        <v>54</v>
      </c>
      <c r="B9" s="19" t="s">
        <v>47</v>
      </c>
      <c r="C9" s="19" t="s">
        <v>55</v>
      </c>
      <c r="D9" s="37">
        <v>3542</v>
      </c>
      <c r="E9" s="37">
        <v>2424.6</v>
      </c>
      <c r="F9" s="36">
        <f t="shared" si="0"/>
        <v>68.452851496329757</v>
      </c>
      <c r="G9" s="37">
        <v>2340</v>
      </c>
    </row>
    <row r="10" spans="1:7" ht="27" customHeight="1">
      <c r="A10" s="23" t="s">
        <v>185</v>
      </c>
      <c r="B10" s="19"/>
      <c r="C10" s="19"/>
      <c r="D10" s="37"/>
      <c r="E10" s="37"/>
      <c r="F10" s="36"/>
      <c r="G10" s="37">
        <v>80</v>
      </c>
    </row>
    <row r="11" spans="1:7" ht="15" customHeight="1">
      <c r="A11" s="23" t="s">
        <v>56</v>
      </c>
      <c r="B11" s="19" t="s">
        <v>47</v>
      </c>
      <c r="C11" s="19" t="s">
        <v>84</v>
      </c>
      <c r="D11" s="37">
        <v>513.29999999999995</v>
      </c>
      <c r="E11" s="37"/>
      <c r="F11" s="36">
        <f t="shared" si="0"/>
        <v>0</v>
      </c>
      <c r="G11" s="37"/>
    </row>
    <row r="12" spans="1:7" ht="13.5" customHeight="1">
      <c r="A12" s="23" t="s">
        <v>58</v>
      </c>
      <c r="B12" s="19" t="s">
        <v>47</v>
      </c>
      <c r="C12" s="19" t="s">
        <v>89</v>
      </c>
      <c r="D12" s="37">
        <v>2851.6</v>
      </c>
      <c r="E12" s="37">
        <v>1659.8</v>
      </c>
      <c r="F12" s="36">
        <f t="shared" si="0"/>
        <v>58.205919483798574</v>
      </c>
      <c r="G12" s="37">
        <v>832.1</v>
      </c>
    </row>
    <row r="13" spans="1:7" s="1" customFormat="1" ht="15.75" customHeight="1">
      <c r="A13" s="17" t="s">
        <v>90</v>
      </c>
      <c r="B13" s="18" t="s">
        <v>49</v>
      </c>
      <c r="C13" s="18" t="s">
        <v>93</v>
      </c>
      <c r="D13" s="38">
        <f>D14</f>
        <v>688.1</v>
      </c>
      <c r="E13" s="38">
        <f t="shared" ref="E13" si="1">E14</f>
        <v>318.39999999999998</v>
      </c>
      <c r="F13" s="36">
        <f t="shared" si="0"/>
        <v>46.272344136026732</v>
      </c>
      <c r="G13" s="38">
        <f t="shared" ref="G13" si="2">G14</f>
        <v>319.60000000000002</v>
      </c>
    </row>
    <row r="14" spans="1:7" ht="16.5" customHeight="1">
      <c r="A14" s="23" t="s">
        <v>91</v>
      </c>
      <c r="B14" s="19" t="s">
        <v>49</v>
      </c>
      <c r="C14" s="19" t="s">
        <v>51</v>
      </c>
      <c r="D14" s="37">
        <v>688.1</v>
      </c>
      <c r="E14" s="37">
        <v>318.39999999999998</v>
      </c>
      <c r="F14" s="48">
        <f t="shared" si="0"/>
        <v>46.272344136026732</v>
      </c>
      <c r="G14" s="38">
        <v>319.60000000000002</v>
      </c>
    </row>
    <row r="15" spans="1:7" ht="16.5" customHeight="1">
      <c r="A15" s="43" t="s">
        <v>153</v>
      </c>
      <c r="B15" s="44" t="s">
        <v>51</v>
      </c>
      <c r="C15" s="44" t="s">
        <v>93</v>
      </c>
      <c r="D15" s="38">
        <f>D16+D17</f>
        <v>145.4</v>
      </c>
      <c r="E15" s="38">
        <f t="shared" ref="E15:G15" si="3">E16+E17</f>
        <v>6.5</v>
      </c>
      <c r="F15" s="36">
        <f t="shared" si="0"/>
        <v>4.4704264099037143</v>
      </c>
      <c r="G15" s="37">
        <f t="shared" si="3"/>
        <v>5.5</v>
      </c>
    </row>
    <row r="16" spans="1:7" ht="16.5" customHeight="1">
      <c r="A16" s="45" t="s">
        <v>154</v>
      </c>
      <c r="B16" s="46" t="s">
        <v>51</v>
      </c>
      <c r="C16" s="46" t="s">
        <v>78</v>
      </c>
      <c r="D16" s="37">
        <v>125.4</v>
      </c>
      <c r="E16" s="37">
        <v>6.5</v>
      </c>
      <c r="F16" s="48">
        <f t="shared" si="0"/>
        <v>5.1834130781499201</v>
      </c>
      <c r="G16" s="38">
        <v>5.5</v>
      </c>
    </row>
    <row r="17" spans="1:7" ht="41.25" customHeight="1">
      <c r="A17" s="23" t="s">
        <v>155</v>
      </c>
      <c r="B17" s="19" t="s">
        <v>51</v>
      </c>
      <c r="C17" s="19" t="s">
        <v>59</v>
      </c>
      <c r="D17" s="37">
        <v>20</v>
      </c>
      <c r="E17" s="38"/>
      <c r="F17" s="36">
        <f t="shared" si="0"/>
        <v>0</v>
      </c>
      <c r="G17" s="38"/>
    </row>
    <row r="18" spans="1:7" ht="12.75" customHeight="1">
      <c r="A18" s="17" t="s">
        <v>60</v>
      </c>
      <c r="B18" s="18" t="s">
        <v>53</v>
      </c>
      <c r="C18" s="18" t="s">
        <v>93</v>
      </c>
      <c r="D18" s="38">
        <f>D20+D22+D21+D19</f>
        <v>23561.3</v>
      </c>
      <c r="E18" s="38">
        <f t="shared" ref="E18:G18" si="4">E20+E22+E21+E19</f>
        <v>2906</v>
      </c>
      <c r="F18" s="36">
        <f t="shared" si="0"/>
        <v>12.333784638368851</v>
      </c>
      <c r="G18" s="38">
        <f t="shared" si="4"/>
        <v>3687.5</v>
      </c>
    </row>
    <row r="19" spans="1:7" s="2" customFormat="1" ht="12.75" customHeight="1">
      <c r="A19" s="23" t="s">
        <v>156</v>
      </c>
      <c r="B19" s="19" t="s">
        <v>53</v>
      </c>
      <c r="C19" s="19" t="s">
        <v>61</v>
      </c>
      <c r="D19" s="37">
        <v>396.5</v>
      </c>
      <c r="E19" s="37"/>
      <c r="F19" s="36">
        <f t="shared" si="0"/>
        <v>0</v>
      </c>
      <c r="G19" s="37">
        <v>35</v>
      </c>
    </row>
    <row r="20" spans="1:7" ht="13.5" customHeight="1">
      <c r="A20" s="19" t="s">
        <v>62</v>
      </c>
      <c r="B20" s="19" t="s">
        <v>53</v>
      </c>
      <c r="C20" s="19" t="s">
        <v>63</v>
      </c>
      <c r="D20" s="37">
        <v>1372</v>
      </c>
      <c r="E20" s="37">
        <v>796.7</v>
      </c>
      <c r="F20" s="36">
        <f t="shared" si="0"/>
        <v>58.068513119533527</v>
      </c>
      <c r="G20" s="37">
        <v>758.9</v>
      </c>
    </row>
    <row r="21" spans="1:7" ht="13.5" customHeight="1">
      <c r="A21" s="19" t="s">
        <v>97</v>
      </c>
      <c r="B21" s="19" t="s">
        <v>53</v>
      </c>
      <c r="C21" s="19" t="s">
        <v>73</v>
      </c>
      <c r="D21" s="37">
        <v>21564.799999999999</v>
      </c>
      <c r="E21" s="37">
        <v>2009.3</v>
      </c>
      <c r="F21" s="36">
        <f t="shared" si="0"/>
        <v>9.3174988870752333</v>
      </c>
      <c r="G21" s="37">
        <v>2833.6</v>
      </c>
    </row>
    <row r="22" spans="1:7" ht="28.5" customHeight="1">
      <c r="A22" s="19" t="s">
        <v>64</v>
      </c>
      <c r="B22" s="19" t="s">
        <v>53</v>
      </c>
      <c r="C22" s="19" t="s">
        <v>57</v>
      </c>
      <c r="D22" s="37">
        <v>228</v>
      </c>
      <c r="E22" s="37">
        <v>100</v>
      </c>
      <c r="F22" s="36">
        <f t="shared" si="0"/>
        <v>43.859649122807014</v>
      </c>
      <c r="G22" s="37">
        <v>60</v>
      </c>
    </row>
    <row r="23" spans="1:7" ht="15" customHeight="1">
      <c r="A23" s="18" t="s">
        <v>65</v>
      </c>
      <c r="B23" s="18" t="s">
        <v>61</v>
      </c>
      <c r="C23" s="18" t="s">
        <v>93</v>
      </c>
      <c r="D23" s="38">
        <f>D25+D24+D26</f>
        <v>5483.6</v>
      </c>
      <c r="E23" s="38">
        <f t="shared" ref="E23:G23" si="5">E25+E24+E26</f>
        <v>2995.7</v>
      </c>
      <c r="F23" s="36">
        <f t="shared" si="0"/>
        <v>54.630169961339256</v>
      </c>
      <c r="G23" s="38">
        <f t="shared" si="5"/>
        <v>3190.2</v>
      </c>
    </row>
    <row r="24" spans="1:7" s="2" customFormat="1" ht="15" customHeight="1">
      <c r="A24" s="19" t="s">
        <v>96</v>
      </c>
      <c r="B24" s="19" t="s">
        <v>61</v>
      </c>
      <c r="C24" s="19" t="s">
        <v>47</v>
      </c>
      <c r="D24" s="37">
        <v>190</v>
      </c>
      <c r="E24" s="37">
        <v>28.5</v>
      </c>
      <c r="F24" s="36">
        <f t="shared" si="0"/>
        <v>15</v>
      </c>
      <c r="G24" s="37">
        <v>22.5</v>
      </c>
    </row>
    <row r="25" spans="1:7" ht="13.5" customHeight="1">
      <c r="A25" s="19" t="s">
        <v>66</v>
      </c>
      <c r="B25" s="19" t="s">
        <v>61</v>
      </c>
      <c r="C25" s="19" t="s">
        <v>49</v>
      </c>
      <c r="D25" s="37">
        <v>1198.4000000000001</v>
      </c>
      <c r="E25" s="37">
        <v>545</v>
      </c>
      <c r="F25" s="36">
        <f t="shared" si="0"/>
        <v>45.47730307076101</v>
      </c>
      <c r="G25" s="37">
        <v>1030.5</v>
      </c>
    </row>
    <row r="26" spans="1:7" ht="13.5" customHeight="1">
      <c r="A26" s="19" t="s">
        <v>157</v>
      </c>
      <c r="B26" s="19" t="s">
        <v>61</v>
      </c>
      <c r="C26" s="19" t="s">
        <v>51</v>
      </c>
      <c r="D26" s="37">
        <v>4095.2</v>
      </c>
      <c r="E26" s="37">
        <v>2422.1999999999998</v>
      </c>
      <c r="F26" s="36">
        <f t="shared" si="0"/>
        <v>59.147294393436212</v>
      </c>
      <c r="G26" s="37">
        <v>2137.1999999999998</v>
      </c>
    </row>
    <row r="27" spans="1:7" ht="14.25" customHeight="1">
      <c r="A27" s="18" t="s">
        <v>67</v>
      </c>
      <c r="B27" s="18" t="s">
        <v>68</v>
      </c>
      <c r="C27" s="18" t="s">
        <v>93</v>
      </c>
      <c r="D27" s="38">
        <f>D28+D29+D31+D32+D30</f>
        <v>152501.6</v>
      </c>
      <c r="E27" s="38">
        <f>E28+E29+E31+E32+E30</f>
        <v>101851.20000000001</v>
      </c>
      <c r="F27" s="36">
        <f t="shared" si="0"/>
        <v>66.786971415381885</v>
      </c>
      <c r="G27" s="38">
        <f t="shared" ref="G27" si="6">G28+G29+G31+G32+G30</f>
        <v>88136.9</v>
      </c>
    </row>
    <row r="28" spans="1:7" ht="15" customHeight="1">
      <c r="A28" s="19" t="s">
        <v>69</v>
      </c>
      <c r="B28" s="19" t="s">
        <v>68</v>
      </c>
      <c r="C28" s="19" t="s">
        <v>47</v>
      </c>
      <c r="D28" s="37">
        <v>15999.5</v>
      </c>
      <c r="E28" s="39">
        <v>11071.6</v>
      </c>
      <c r="F28" s="36">
        <f t="shared" si="0"/>
        <v>69.199662489452791</v>
      </c>
      <c r="G28" s="39">
        <v>9832</v>
      </c>
    </row>
    <row r="29" spans="1:7" ht="14.25" customHeight="1">
      <c r="A29" s="19" t="s">
        <v>70</v>
      </c>
      <c r="B29" s="19" t="s">
        <v>68</v>
      </c>
      <c r="C29" s="19" t="s">
        <v>49</v>
      </c>
      <c r="D29" s="37">
        <v>122565.1</v>
      </c>
      <c r="E29" s="39">
        <v>81813.2</v>
      </c>
      <c r="F29" s="36">
        <f t="shared" si="0"/>
        <v>66.750812425396788</v>
      </c>
      <c r="G29" s="39">
        <v>69904.399999999994</v>
      </c>
    </row>
    <row r="30" spans="1:7" ht="12" customHeight="1">
      <c r="A30" s="19" t="s">
        <v>130</v>
      </c>
      <c r="B30" s="19" t="s">
        <v>68</v>
      </c>
      <c r="C30" s="19" t="s">
        <v>51</v>
      </c>
      <c r="D30" s="37">
        <v>9173</v>
      </c>
      <c r="E30" s="39">
        <v>6041.6</v>
      </c>
      <c r="F30" s="36"/>
      <c r="G30" s="39">
        <v>5213.8999999999996</v>
      </c>
    </row>
    <row r="31" spans="1:7" ht="24" customHeight="1">
      <c r="A31" s="19" t="s">
        <v>71</v>
      </c>
      <c r="B31" s="19" t="s">
        <v>68</v>
      </c>
      <c r="C31" s="19" t="s">
        <v>68</v>
      </c>
      <c r="D31" s="37">
        <v>997</v>
      </c>
      <c r="E31" s="39">
        <v>507.5</v>
      </c>
      <c r="F31" s="36">
        <f t="shared" si="0"/>
        <v>50.90270812437312</v>
      </c>
      <c r="G31" s="39">
        <v>954.5</v>
      </c>
    </row>
    <row r="32" spans="1:7" ht="15" customHeight="1">
      <c r="A32" s="19" t="s">
        <v>72</v>
      </c>
      <c r="B32" s="19" t="s">
        <v>68</v>
      </c>
      <c r="C32" s="19" t="s">
        <v>73</v>
      </c>
      <c r="D32" s="37">
        <v>3767</v>
      </c>
      <c r="E32" s="37">
        <v>2417.3000000000002</v>
      </c>
      <c r="F32" s="36">
        <f t="shared" si="0"/>
        <v>64.170427395805689</v>
      </c>
      <c r="G32" s="37">
        <v>2232.1</v>
      </c>
    </row>
    <row r="33" spans="1:7" ht="15" customHeight="1">
      <c r="A33" s="18" t="s">
        <v>92</v>
      </c>
      <c r="B33" s="18" t="s">
        <v>63</v>
      </c>
      <c r="C33" s="18" t="s">
        <v>93</v>
      </c>
      <c r="D33" s="38">
        <f>D34</f>
        <v>12904.5</v>
      </c>
      <c r="E33" s="38">
        <f t="shared" ref="E33" si="7">E34</f>
        <v>9263.7999999999993</v>
      </c>
      <c r="F33" s="36">
        <f t="shared" si="0"/>
        <v>71.787360998101434</v>
      </c>
      <c r="G33" s="38">
        <f t="shared" ref="G33" si="8">G34</f>
        <v>8243.6</v>
      </c>
    </row>
    <row r="34" spans="1:7">
      <c r="A34" s="19" t="s">
        <v>74</v>
      </c>
      <c r="B34" s="19" t="s">
        <v>63</v>
      </c>
      <c r="C34" s="19" t="s">
        <v>47</v>
      </c>
      <c r="D34" s="37">
        <v>12904.5</v>
      </c>
      <c r="E34" s="39">
        <v>9263.7999999999993</v>
      </c>
      <c r="F34" s="36">
        <f t="shared" si="0"/>
        <v>71.787360998101434</v>
      </c>
      <c r="G34" s="39">
        <v>8243.6</v>
      </c>
    </row>
    <row r="35" spans="1:7" ht="15" customHeight="1">
      <c r="A35" s="18" t="s">
        <v>77</v>
      </c>
      <c r="B35" s="18" t="s">
        <v>78</v>
      </c>
      <c r="C35" s="18" t="s">
        <v>93</v>
      </c>
      <c r="D35" s="38">
        <f>D36+D37+D38+D39</f>
        <v>13112</v>
      </c>
      <c r="E35" s="38">
        <f t="shared" ref="E35" si="9">E36+E37+E38+E39</f>
        <v>5677.7999999999993</v>
      </c>
      <c r="F35" s="36">
        <f t="shared" si="0"/>
        <v>43.302318486882243</v>
      </c>
      <c r="G35" s="38">
        <f t="shared" ref="G35" si="10">G36+G37+G38+G39</f>
        <v>3975</v>
      </c>
    </row>
    <row r="36" spans="1:7" ht="12.75" customHeight="1">
      <c r="A36" s="19" t="s">
        <v>79</v>
      </c>
      <c r="B36" s="19" t="s">
        <v>78</v>
      </c>
      <c r="C36" s="19" t="s">
        <v>47</v>
      </c>
      <c r="D36" s="37">
        <v>1007.5</v>
      </c>
      <c r="E36" s="37">
        <v>469.9</v>
      </c>
      <c r="F36" s="36">
        <f t="shared" si="0"/>
        <v>46.640198511166254</v>
      </c>
      <c r="G36" s="37">
        <v>631.6</v>
      </c>
    </row>
    <row r="37" spans="1:7" ht="15.75" customHeight="1">
      <c r="A37" s="19" t="s">
        <v>80</v>
      </c>
      <c r="B37" s="19" t="s">
        <v>78</v>
      </c>
      <c r="C37" s="19" t="s">
        <v>51</v>
      </c>
      <c r="D37" s="37">
        <v>855.7</v>
      </c>
      <c r="E37" s="37">
        <v>85.5</v>
      </c>
      <c r="F37" s="36">
        <f t="shared" si="0"/>
        <v>9.9918195629309334</v>
      </c>
      <c r="G37" s="37">
        <v>107.8</v>
      </c>
    </row>
    <row r="38" spans="1:7" ht="12.75" customHeight="1">
      <c r="A38" s="19" t="s">
        <v>81</v>
      </c>
      <c r="B38" s="19" t="s">
        <v>78</v>
      </c>
      <c r="C38" s="19" t="s">
        <v>53</v>
      </c>
      <c r="D38" s="37">
        <v>10694</v>
      </c>
      <c r="E38" s="39">
        <v>4811.7</v>
      </c>
      <c r="F38" s="36">
        <f t="shared" si="0"/>
        <v>44.99438937722087</v>
      </c>
      <c r="G38" s="39">
        <v>2950.1</v>
      </c>
    </row>
    <row r="39" spans="1:7" ht="30" customHeight="1">
      <c r="A39" s="19" t="s">
        <v>82</v>
      </c>
      <c r="B39" s="19" t="s">
        <v>78</v>
      </c>
      <c r="C39" s="19" t="s">
        <v>55</v>
      </c>
      <c r="D39" s="37">
        <v>554.79999999999995</v>
      </c>
      <c r="E39" s="37">
        <v>310.7</v>
      </c>
      <c r="F39" s="36">
        <f t="shared" si="0"/>
        <v>56.002162941600574</v>
      </c>
      <c r="G39" s="37">
        <v>285.5</v>
      </c>
    </row>
    <row r="40" spans="1:7" s="1" customFormat="1" ht="15.75" customHeight="1">
      <c r="A40" s="18" t="s">
        <v>76</v>
      </c>
      <c r="B40" s="18" t="s">
        <v>84</v>
      </c>
      <c r="C40" s="18" t="s">
        <v>93</v>
      </c>
      <c r="D40" s="38">
        <f>D41</f>
        <v>516</v>
      </c>
      <c r="E40" s="38">
        <f t="shared" ref="E40" si="11">E41</f>
        <v>339</v>
      </c>
      <c r="F40" s="36">
        <f t="shared" si="0"/>
        <v>65.697674418604649</v>
      </c>
      <c r="G40" s="38">
        <f t="shared" ref="G40" si="12">G41</f>
        <v>320.39999999999998</v>
      </c>
    </row>
    <row r="41" spans="1:7" ht="12" customHeight="1">
      <c r="A41" s="19" t="s">
        <v>94</v>
      </c>
      <c r="B41" s="19" t="s">
        <v>84</v>
      </c>
      <c r="C41" s="19" t="s">
        <v>49</v>
      </c>
      <c r="D41" s="37">
        <v>516</v>
      </c>
      <c r="E41" s="37">
        <v>339</v>
      </c>
      <c r="F41" s="36">
        <f t="shared" si="0"/>
        <v>65.697674418604649</v>
      </c>
      <c r="G41" s="37">
        <v>320.39999999999998</v>
      </c>
    </row>
    <row r="42" spans="1:7" s="1" customFormat="1" ht="15.75" customHeight="1">
      <c r="A42" s="18" t="s">
        <v>95</v>
      </c>
      <c r="B42" s="18" t="s">
        <v>57</v>
      </c>
      <c r="C42" s="18" t="s">
        <v>93</v>
      </c>
      <c r="D42" s="38">
        <f>D43</f>
        <v>1100</v>
      </c>
      <c r="E42" s="38">
        <f t="shared" ref="E42" si="13">E43</f>
        <v>828.9</v>
      </c>
      <c r="F42" s="36">
        <f t="shared" si="0"/>
        <v>75.354545454545445</v>
      </c>
      <c r="G42" s="38">
        <f t="shared" ref="G42" si="14">G43</f>
        <v>918.3</v>
      </c>
    </row>
    <row r="43" spans="1:7" ht="16.5" customHeight="1">
      <c r="A43" s="19" t="s">
        <v>75</v>
      </c>
      <c r="B43" s="19" t="s">
        <v>57</v>
      </c>
      <c r="C43" s="19" t="s">
        <v>47</v>
      </c>
      <c r="D43" s="37">
        <v>1100</v>
      </c>
      <c r="E43" s="37">
        <v>828.9</v>
      </c>
      <c r="F43" s="36">
        <f t="shared" si="0"/>
        <v>75.354545454545445</v>
      </c>
      <c r="G43" s="37">
        <v>918.3</v>
      </c>
    </row>
    <row r="44" spans="1:7" ht="14.25" customHeight="1">
      <c r="A44" s="17" t="s">
        <v>86</v>
      </c>
      <c r="B44" s="18"/>
      <c r="C44" s="18"/>
      <c r="D44" s="38">
        <f>D4+D13+D18+D23+D27+D33+D35+D40+D42+D15</f>
        <v>249050.9</v>
      </c>
      <c r="E44" s="38">
        <f t="shared" ref="E44:G44" si="15">E4+E13+E18+E23+E27+E33+E35+E40+E42+E15</f>
        <v>147318.99999999997</v>
      </c>
      <c r="F44" s="36">
        <f t="shared" si="0"/>
        <v>59.152165280270012</v>
      </c>
      <c r="G44" s="38">
        <f t="shared" si="15"/>
        <v>131410.4</v>
      </c>
    </row>
    <row r="45" spans="1:7" ht="12.75" customHeight="1">
      <c r="A45" s="17" t="s">
        <v>87</v>
      </c>
      <c r="B45" s="17"/>
      <c r="C45" s="17"/>
      <c r="D45" s="38">
        <v>-4684.2</v>
      </c>
      <c r="E45" s="38">
        <v>1916.5</v>
      </c>
      <c r="F45" s="35"/>
      <c r="G45" s="37">
        <v>682.8</v>
      </c>
    </row>
    <row r="46" spans="1:7">
      <c r="A46" s="33"/>
      <c r="B46" s="33"/>
      <c r="C46" s="33"/>
      <c r="D46" s="33"/>
      <c r="E46" s="33"/>
      <c r="F46" s="33"/>
      <c r="G46" s="50"/>
    </row>
    <row r="47" spans="1:7">
      <c r="A47" s="60" t="s">
        <v>88</v>
      </c>
      <c r="B47" s="60"/>
      <c r="C47" s="60"/>
      <c r="D47" s="60"/>
      <c r="E47" s="60"/>
      <c r="F47" s="60"/>
      <c r="G47" s="33"/>
    </row>
    <row r="48" spans="1:7">
      <c r="A48" s="34"/>
      <c r="B48" s="34"/>
      <c r="C48" s="34"/>
      <c r="D48" s="34"/>
      <c r="E48" s="34"/>
      <c r="F48" s="34"/>
      <c r="G48" s="34"/>
    </row>
  </sheetData>
  <mergeCells count="2">
    <mergeCell ref="A1:F2"/>
    <mergeCell ref="A47:F47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7"/>
  <sheetViews>
    <sheetView topLeftCell="A43" workbookViewId="0">
      <selection activeCell="F45" sqref="F45"/>
    </sheetView>
  </sheetViews>
  <sheetFormatPr defaultRowHeight="15"/>
  <cols>
    <col min="1" max="1" width="19.7109375" customWidth="1"/>
    <col min="2" max="2" width="33.7109375" customWidth="1"/>
    <col min="3" max="3" width="9.28515625" customWidth="1"/>
    <col min="4" max="4" width="8.7109375" customWidth="1"/>
    <col min="5" max="5" width="7.85546875" customWidth="1"/>
    <col min="6" max="6" width="8.7109375" customWidth="1"/>
  </cols>
  <sheetData>
    <row r="1" spans="1:6" ht="15.75">
      <c r="A1" s="54" t="s">
        <v>186</v>
      </c>
      <c r="B1" s="54"/>
      <c r="C1" s="54"/>
      <c r="D1" s="54"/>
      <c r="E1" s="55"/>
      <c r="F1" s="34"/>
    </row>
    <row r="2" spans="1:6" ht="15" customHeight="1">
      <c r="A2" s="56"/>
      <c r="B2" s="56"/>
      <c r="C2" s="52" t="s">
        <v>0</v>
      </c>
      <c r="D2" s="52" t="s">
        <v>190</v>
      </c>
      <c r="E2" s="58" t="s">
        <v>131</v>
      </c>
      <c r="F2" s="52" t="s">
        <v>191</v>
      </c>
    </row>
    <row r="3" spans="1:6" ht="47.25" customHeight="1">
      <c r="A3" s="57"/>
      <c r="B3" s="57"/>
      <c r="C3" s="53"/>
      <c r="D3" s="53"/>
      <c r="E3" s="58"/>
      <c r="F3" s="53"/>
    </row>
    <row r="4" spans="1:6">
      <c r="A4" s="5" t="s">
        <v>1</v>
      </c>
      <c r="B4" s="6" t="s">
        <v>2</v>
      </c>
      <c r="C4" s="3">
        <f>C5+C15</f>
        <v>69973</v>
      </c>
      <c r="D4" s="3">
        <f>D5+D15</f>
        <v>54375.900000000009</v>
      </c>
      <c r="E4" s="7">
        <f t="shared" ref="E4:E47" si="0">D4/C4*100</f>
        <v>77.709830934789153</v>
      </c>
      <c r="F4" s="3">
        <f>F5+F15</f>
        <v>50847.9</v>
      </c>
    </row>
    <row r="5" spans="1:6">
      <c r="A5" s="5"/>
      <c r="B5" s="6" t="s">
        <v>3</v>
      </c>
      <c r="C5" s="3">
        <f>C6+C10+C14+C8</f>
        <v>55735</v>
      </c>
      <c r="D5" s="3">
        <f>D6+D10+D14+D8</f>
        <v>39904.800000000003</v>
      </c>
      <c r="E5" s="7">
        <f t="shared" si="0"/>
        <v>71.597380461110617</v>
      </c>
      <c r="F5" s="3">
        <f t="shared" ref="F5" si="1">F6+F10+F14+F8</f>
        <v>41035.800000000003</v>
      </c>
    </row>
    <row r="6" spans="1:6">
      <c r="A6" s="5" t="s">
        <v>4</v>
      </c>
      <c r="B6" s="8" t="s">
        <v>5</v>
      </c>
      <c r="C6" s="3">
        <f>C7</f>
        <v>47172</v>
      </c>
      <c r="D6" s="3">
        <f t="shared" ref="D6" si="2">D7</f>
        <v>34125.9</v>
      </c>
      <c r="E6" s="7">
        <f t="shared" si="0"/>
        <v>72.34355125922157</v>
      </c>
      <c r="F6" s="3">
        <f t="shared" ref="F6" si="3">F7</f>
        <v>34460.199999999997</v>
      </c>
    </row>
    <row r="7" spans="1:6">
      <c r="A7" s="9" t="s">
        <v>6</v>
      </c>
      <c r="B7" s="10" t="s">
        <v>7</v>
      </c>
      <c r="C7" s="11">
        <v>47172</v>
      </c>
      <c r="D7" s="11">
        <v>34125.9</v>
      </c>
      <c r="E7" s="41">
        <f t="shared" si="0"/>
        <v>72.34355125922157</v>
      </c>
      <c r="F7" s="11">
        <v>34460.199999999997</v>
      </c>
    </row>
    <row r="8" spans="1:6" ht="39" thickBot="1">
      <c r="A8" s="5" t="s">
        <v>105</v>
      </c>
      <c r="B8" s="21" t="s">
        <v>106</v>
      </c>
      <c r="C8" s="3">
        <f>C9</f>
        <v>3023</v>
      </c>
      <c r="D8" s="3">
        <f>D9</f>
        <v>2391</v>
      </c>
      <c r="E8" s="41">
        <f t="shared" si="0"/>
        <v>79.093615613628842</v>
      </c>
      <c r="F8" s="3">
        <f t="shared" ref="F8" si="4">F9</f>
        <v>2221.5</v>
      </c>
    </row>
    <row r="9" spans="1:6" ht="39" thickBot="1">
      <c r="A9" s="42" t="s">
        <v>108</v>
      </c>
      <c r="B9" s="22" t="s">
        <v>107</v>
      </c>
      <c r="C9" s="25">
        <v>3023</v>
      </c>
      <c r="D9" s="11">
        <v>2391</v>
      </c>
      <c r="E9" s="41">
        <f t="shared" si="0"/>
        <v>79.093615613628842</v>
      </c>
      <c r="F9" s="11">
        <v>2221.5</v>
      </c>
    </row>
    <row r="10" spans="1:6">
      <c r="A10" s="5" t="s">
        <v>8</v>
      </c>
      <c r="B10" s="8" t="s">
        <v>9</v>
      </c>
      <c r="C10" s="49">
        <f>C11+C12+C13</f>
        <v>4933</v>
      </c>
      <c r="D10" s="49">
        <f t="shared" ref="D10" si="5">D11+D12+D13</f>
        <v>2871.6</v>
      </c>
      <c r="E10" s="7">
        <f t="shared" si="0"/>
        <v>58.212041354145548</v>
      </c>
      <c r="F10" s="51">
        <f>F11+F12+F13</f>
        <v>3909.7999999999997</v>
      </c>
    </row>
    <row r="11" spans="1:6" ht="32.25" customHeight="1">
      <c r="A11" s="9" t="s">
        <v>10</v>
      </c>
      <c r="B11" s="12" t="s">
        <v>11</v>
      </c>
      <c r="C11" s="11">
        <v>4500</v>
      </c>
      <c r="D11" s="11">
        <v>2412.5</v>
      </c>
      <c r="E11" s="41">
        <f t="shared" si="0"/>
        <v>53.611111111111107</v>
      </c>
      <c r="F11" s="11">
        <v>3442.2</v>
      </c>
    </row>
    <row r="12" spans="1:6" ht="15" customHeight="1">
      <c r="A12" s="9" t="s">
        <v>12</v>
      </c>
      <c r="B12" s="12" t="s">
        <v>13</v>
      </c>
      <c r="C12" s="11">
        <v>366</v>
      </c>
      <c r="D12" s="11">
        <v>380.1</v>
      </c>
      <c r="E12" s="41">
        <f t="shared" si="0"/>
        <v>103.85245901639344</v>
      </c>
      <c r="F12" s="11">
        <v>364.6</v>
      </c>
    </row>
    <row r="13" spans="1:6" ht="38.25" customHeight="1">
      <c r="A13" s="9" t="s">
        <v>112</v>
      </c>
      <c r="B13" s="12" t="s">
        <v>113</v>
      </c>
      <c r="C13" s="11">
        <v>67</v>
      </c>
      <c r="D13" s="11">
        <v>79</v>
      </c>
      <c r="E13" s="41">
        <f t="shared" si="0"/>
        <v>117.91044776119404</v>
      </c>
      <c r="F13" s="11">
        <v>103</v>
      </c>
    </row>
    <row r="14" spans="1:6" ht="18" customHeight="1">
      <c r="A14" s="5" t="s">
        <v>14</v>
      </c>
      <c r="B14" s="4" t="s">
        <v>15</v>
      </c>
      <c r="C14" s="3">
        <v>607</v>
      </c>
      <c r="D14" s="3">
        <v>516.29999999999995</v>
      </c>
      <c r="E14" s="7">
        <f t="shared" si="0"/>
        <v>85.057660626029659</v>
      </c>
      <c r="F14" s="3">
        <v>444.3</v>
      </c>
    </row>
    <row r="15" spans="1:6" ht="14.25" customHeight="1">
      <c r="A15" s="5"/>
      <c r="B15" s="4" t="s">
        <v>16</v>
      </c>
      <c r="C15" s="3">
        <f>C16+C17+C18+C19+C20</f>
        <v>14238</v>
      </c>
      <c r="D15" s="3">
        <f>D16+D17+D18+D19+D20+D21</f>
        <v>14471.100000000002</v>
      </c>
      <c r="E15" s="7">
        <f t="shared" si="0"/>
        <v>101.63716814159294</v>
      </c>
      <c r="F15" s="3">
        <f>F16+F17+F18+F19+F20</f>
        <v>9812.1</v>
      </c>
    </row>
    <row r="16" spans="1:6" ht="39.75" customHeight="1">
      <c r="A16" s="5" t="s">
        <v>17</v>
      </c>
      <c r="B16" s="4" t="s">
        <v>18</v>
      </c>
      <c r="C16" s="3">
        <v>6400</v>
      </c>
      <c r="D16" s="3">
        <v>4125.8</v>
      </c>
      <c r="E16" s="7">
        <f t="shared" si="0"/>
        <v>64.465625000000003</v>
      </c>
      <c r="F16" s="3">
        <v>4061.4</v>
      </c>
    </row>
    <row r="17" spans="1:6" ht="33" customHeight="1">
      <c r="A17" s="5" t="s">
        <v>19</v>
      </c>
      <c r="B17" s="4" t="s">
        <v>20</v>
      </c>
      <c r="C17" s="3">
        <v>141</v>
      </c>
      <c r="D17" s="3">
        <v>-39</v>
      </c>
      <c r="E17" s="7">
        <f t="shared" si="0"/>
        <v>-27.659574468085108</v>
      </c>
      <c r="F17" s="3">
        <v>41.5</v>
      </c>
    </row>
    <row r="18" spans="1:6" ht="27" customHeight="1">
      <c r="A18" s="5" t="s">
        <v>21</v>
      </c>
      <c r="B18" s="4" t="s">
        <v>22</v>
      </c>
      <c r="C18" s="3">
        <v>6911</v>
      </c>
      <c r="D18" s="3">
        <v>9989.1</v>
      </c>
      <c r="E18" s="7">
        <f t="shared" si="0"/>
        <v>144.53914050065114</v>
      </c>
      <c r="F18" s="3">
        <v>5142.8</v>
      </c>
    </row>
    <row r="19" spans="1:6" ht="17.25" customHeight="1">
      <c r="A19" s="5" t="s">
        <v>23</v>
      </c>
      <c r="B19" s="4" t="s">
        <v>24</v>
      </c>
      <c r="C19" s="3">
        <v>6</v>
      </c>
      <c r="D19" s="3">
        <v>1.2</v>
      </c>
      <c r="E19" s="7">
        <f t="shared" si="0"/>
        <v>20</v>
      </c>
      <c r="F19" s="3">
        <v>4.8</v>
      </c>
    </row>
    <row r="20" spans="1:6" ht="20.25" customHeight="1">
      <c r="A20" s="5" t="s">
        <v>25</v>
      </c>
      <c r="B20" s="4" t="s">
        <v>26</v>
      </c>
      <c r="C20" s="3">
        <v>780</v>
      </c>
      <c r="D20" s="3">
        <v>370</v>
      </c>
      <c r="E20" s="7">
        <f t="shared" si="0"/>
        <v>47.435897435897431</v>
      </c>
      <c r="F20" s="3">
        <v>561.6</v>
      </c>
    </row>
    <row r="21" spans="1:6" ht="20.25" customHeight="1">
      <c r="A21" s="5" t="s">
        <v>161</v>
      </c>
      <c r="B21" s="4" t="s">
        <v>162</v>
      </c>
      <c r="C21" s="3"/>
      <c r="D21" s="3">
        <v>24</v>
      </c>
      <c r="E21" s="7">
        <v>0</v>
      </c>
      <c r="F21" s="3"/>
    </row>
    <row r="22" spans="1:6" ht="19.5" customHeight="1">
      <c r="A22" s="13" t="s">
        <v>101</v>
      </c>
      <c r="B22" s="4" t="s">
        <v>102</v>
      </c>
      <c r="C22" s="3">
        <f>C23</f>
        <v>149938.80000000002</v>
      </c>
      <c r="D22" s="3">
        <f t="shared" ref="D22" si="6">D23</f>
        <v>122062.59999999999</v>
      </c>
      <c r="E22" s="7">
        <f t="shared" si="0"/>
        <v>81.408281245414784</v>
      </c>
      <c r="F22" s="3">
        <f>F23+F46</f>
        <v>92502.89999999998</v>
      </c>
    </row>
    <row r="23" spans="1:6" s="2" customFormat="1" ht="29.25" customHeight="1">
      <c r="A23" s="5" t="s">
        <v>27</v>
      </c>
      <c r="B23" s="4" t="s">
        <v>100</v>
      </c>
      <c r="C23" s="3">
        <f>C24+C27+C33+C43</f>
        <v>149938.80000000002</v>
      </c>
      <c r="D23" s="3">
        <f>D24+D27+D33+D43</f>
        <v>122062.59999999999</v>
      </c>
      <c r="E23" s="7">
        <f t="shared" si="0"/>
        <v>81.408281245414784</v>
      </c>
      <c r="F23" s="3">
        <f>F24+F27+F33+F43</f>
        <v>92503.199999999983</v>
      </c>
    </row>
    <row r="24" spans="1:6" ht="38.25" customHeight="1">
      <c r="A24" s="13" t="s">
        <v>114</v>
      </c>
      <c r="B24" s="14" t="s">
        <v>28</v>
      </c>
      <c r="C24" s="15">
        <f>C25+C26</f>
        <v>23516.799999999999</v>
      </c>
      <c r="D24" s="15">
        <f>D25+D26</f>
        <v>19610.3</v>
      </c>
      <c r="E24" s="7">
        <f t="shared" si="0"/>
        <v>83.388471220574218</v>
      </c>
      <c r="F24" s="3">
        <f>F25+F26</f>
        <v>17060.2</v>
      </c>
    </row>
    <row r="25" spans="1:6" ht="28.5" customHeight="1">
      <c r="A25" s="9" t="s">
        <v>115</v>
      </c>
      <c r="B25" s="12" t="s">
        <v>29</v>
      </c>
      <c r="C25" s="11">
        <v>12828</v>
      </c>
      <c r="D25" s="11">
        <v>10690</v>
      </c>
      <c r="E25" s="7">
        <f t="shared" si="0"/>
        <v>83.333333333333343</v>
      </c>
      <c r="F25" s="11">
        <v>14326.6</v>
      </c>
    </row>
    <row r="26" spans="1:6" ht="44.25" customHeight="1">
      <c r="A26" s="9" t="s">
        <v>133</v>
      </c>
      <c r="B26" s="12" t="s">
        <v>104</v>
      </c>
      <c r="C26" s="11">
        <v>10688.8</v>
      </c>
      <c r="D26" s="11">
        <v>8920.2999999999993</v>
      </c>
      <c r="E26" s="7">
        <f t="shared" si="0"/>
        <v>83.454644113464553</v>
      </c>
      <c r="F26" s="11">
        <v>2733.6</v>
      </c>
    </row>
    <row r="27" spans="1:6" ht="25.5" customHeight="1">
      <c r="A27" s="13" t="s">
        <v>116</v>
      </c>
      <c r="B27" s="14" t="s">
        <v>30</v>
      </c>
      <c r="C27" s="15">
        <f>C32+C28+C29+C30+C31</f>
        <v>22612.399999999998</v>
      </c>
      <c r="D27" s="15">
        <f t="shared" ref="D27:F27" si="7">D32+D28+D29+D30+D31</f>
        <v>20867.399999999998</v>
      </c>
      <c r="E27" s="7">
        <f t="shared" si="0"/>
        <v>92.282995170791253</v>
      </c>
      <c r="F27" s="15">
        <f t="shared" si="7"/>
        <v>4568.8999999999996</v>
      </c>
    </row>
    <row r="28" spans="1:6" ht="54" customHeight="1">
      <c r="A28" s="9" t="s">
        <v>135</v>
      </c>
      <c r="B28" s="12" t="s">
        <v>136</v>
      </c>
      <c r="C28" s="11">
        <v>15000</v>
      </c>
      <c r="D28" s="11">
        <v>14592.9</v>
      </c>
      <c r="E28" s="7">
        <f t="shared" si="0"/>
        <v>97.286000000000001</v>
      </c>
      <c r="F28" s="11"/>
    </row>
    <row r="29" spans="1:6" ht="75" customHeight="1">
      <c r="A29" s="9" t="s">
        <v>164</v>
      </c>
      <c r="B29" s="12" t="s">
        <v>163</v>
      </c>
      <c r="C29" s="11">
        <v>2612.5</v>
      </c>
      <c r="D29" s="11">
        <v>2195.6</v>
      </c>
      <c r="E29" s="7">
        <f t="shared" si="0"/>
        <v>84.042105263157893</v>
      </c>
      <c r="F29" s="47"/>
    </row>
    <row r="30" spans="1:6" ht="43.5" customHeight="1">
      <c r="A30" s="9" t="s">
        <v>165</v>
      </c>
      <c r="B30" s="12" t="s">
        <v>166</v>
      </c>
      <c r="C30" s="11">
        <v>280.60000000000002</v>
      </c>
      <c r="D30" s="11">
        <v>280.60000000000002</v>
      </c>
      <c r="E30" s="7">
        <f t="shared" si="0"/>
        <v>100</v>
      </c>
      <c r="F30" s="27">
        <v>953.6</v>
      </c>
    </row>
    <row r="31" spans="1:6" ht="47.25" customHeight="1">
      <c r="A31" s="9" t="s">
        <v>167</v>
      </c>
      <c r="B31" s="12" t="s">
        <v>168</v>
      </c>
      <c r="C31" s="11"/>
      <c r="D31" s="11"/>
      <c r="E31" s="7"/>
      <c r="F31" s="11">
        <v>1644</v>
      </c>
    </row>
    <row r="32" spans="1:6" ht="14.25" customHeight="1">
      <c r="A32" s="9" t="s">
        <v>117</v>
      </c>
      <c r="B32" s="12" t="s">
        <v>31</v>
      </c>
      <c r="C32" s="11">
        <v>4719.3</v>
      </c>
      <c r="D32" s="11">
        <v>3798.3</v>
      </c>
      <c r="E32" s="7">
        <f t="shared" si="0"/>
        <v>80.484393871972543</v>
      </c>
      <c r="F32" s="27">
        <v>1971.3</v>
      </c>
    </row>
    <row r="33" spans="1:6" ht="42" customHeight="1">
      <c r="A33" s="13" t="s">
        <v>118</v>
      </c>
      <c r="B33" s="14" t="s">
        <v>32</v>
      </c>
      <c r="C33" s="15">
        <f>C34+C35+C36+C37+C38+C39+C41+C42+C40</f>
        <v>100614</v>
      </c>
      <c r="D33" s="15">
        <f t="shared" ref="D33:F33" si="8">D34+D35+D36+D37+D38+D39+D41+D42+D40</f>
        <v>80892.7</v>
      </c>
      <c r="E33" s="7">
        <f t="shared" si="0"/>
        <v>80.399049834019124</v>
      </c>
      <c r="F33" s="15">
        <f t="shared" si="8"/>
        <v>70111.7</v>
      </c>
    </row>
    <row r="34" spans="1:6" ht="24.75" customHeight="1">
      <c r="A34" s="9" t="s">
        <v>119</v>
      </c>
      <c r="B34" s="12" t="s">
        <v>35</v>
      </c>
      <c r="C34" s="11">
        <v>2312.4</v>
      </c>
      <c r="D34" s="11">
        <v>1322.7</v>
      </c>
      <c r="E34" s="7">
        <f t="shared" si="0"/>
        <v>57.200311364815768</v>
      </c>
      <c r="F34" s="11">
        <v>1419.2</v>
      </c>
    </row>
    <row r="35" spans="1:6" ht="25.5" customHeight="1">
      <c r="A35" s="9" t="s">
        <v>120</v>
      </c>
      <c r="B35" s="12" t="s">
        <v>36</v>
      </c>
      <c r="C35" s="11">
        <v>4107.2</v>
      </c>
      <c r="D35" s="11">
        <v>3406</v>
      </c>
      <c r="E35" s="7">
        <f t="shared" si="0"/>
        <v>82.927541877678223</v>
      </c>
      <c r="F35" s="11">
        <v>3099.4</v>
      </c>
    </row>
    <row r="36" spans="1:6" ht="36.75" customHeight="1">
      <c r="A36" s="9" t="s">
        <v>121</v>
      </c>
      <c r="B36" s="12" t="s">
        <v>37</v>
      </c>
      <c r="C36" s="11">
        <v>4906.2</v>
      </c>
      <c r="D36" s="11">
        <v>2210.6</v>
      </c>
      <c r="E36" s="7">
        <f t="shared" si="0"/>
        <v>45.057274469039179</v>
      </c>
      <c r="F36" s="11">
        <v>2379.1999999999998</v>
      </c>
    </row>
    <row r="37" spans="1:6" ht="42" customHeight="1" thickBot="1">
      <c r="A37" s="9" t="s">
        <v>122</v>
      </c>
      <c r="B37" s="12" t="s">
        <v>38</v>
      </c>
      <c r="C37" s="11">
        <v>468</v>
      </c>
      <c r="D37" s="11">
        <v>360.1</v>
      </c>
      <c r="E37" s="7">
        <f t="shared" si="0"/>
        <v>76.944444444444443</v>
      </c>
      <c r="F37" s="11">
        <v>343.3</v>
      </c>
    </row>
    <row r="38" spans="1:6" ht="67.5" customHeight="1" thickBot="1">
      <c r="A38" s="9" t="s">
        <v>123</v>
      </c>
      <c r="B38" s="20" t="s">
        <v>141</v>
      </c>
      <c r="C38" s="11">
        <v>4742</v>
      </c>
      <c r="D38" s="11">
        <v>3690.2</v>
      </c>
      <c r="E38" s="7">
        <f t="shared" si="0"/>
        <v>77.819485449177563</v>
      </c>
      <c r="F38" s="11">
        <v>2695.9</v>
      </c>
    </row>
    <row r="39" spans="1:6" ht="24.75" customHeight="1">
      <c r="A39" s="9" t="s">
        <v>124</v>
      </c>
      <c r="B39" s="12" t="s">
        <v>33</v>
      </c>
      <c r="C39" s="11">
        <v>688.1</v>
      </c>
      <c r="D39" s="11">
        <v>516.1</v>
      </c>
      <c r="E39" s="7">
        <f t="shared" si="0"/>
        <v>75.003633192849875</v>
      </c>
      <c r="F39" s="11">
        <v>485.1</v>
      </c>
    </row>
    <row r="40" spans="1:6" ht="82.5" customHeight="1">
      <c r="A40" s="9" t="s">
        <v>140</v>
      </c>
      <c r="B40" s="12" t="s">
        <v>142</v>
      </c>
      <c r="C40" s="11">
        <v>38</v>
      </c>
      <c r="D40" s="11">
        <v>38</v>
      </c>
      <c r="E40" s="7">
        <f t="shared" si="0"/>
        <v>100</v>
      </c>
      <c r="F40" s="11"/>
    </row>
    <row r="41" spans="1:6" ht="54.75" customHeight="1">
      <c r="A41" s="9" t="s">
        <v>125</v>
      </c>
      <c r="B41" s="12" t="s">
        <v>34</v>
      </c>
      <c r="C41" s="11">
        <v>307.8</v>
      </c>
      <c r="D41" s="11">
        <v>49.1</v>
      </c>
      <c r="E41" s="7">
        <f t="shared" si="0"/>
        <v>15.951916829109811</v>
      </c>
      <c r="F41" s="11"/>
    </row>
    <row r="42" spans="1:6">
      <c r="A42" s="9" t="s">
        <v>126</v>
      </c>
      <c r="B42" s="12" t="s">
        <v>39</v>
      </c>
      <c r="C42" s="11">
        <v>83044.3</v>
      </c>
      <c r="D42" s="11">
        <v>69299.899999999994</v>
      </c>
      <c r="E42" s="7">
        <f t="shared" si="0"/>
        <v>83.449315606248703</v>
      </c>
      <c r="F42" s="11">
        <v>59689.599999999999</v>
      </c>
    </row>
    <row r="43" spans="1:6" ht="14.25" customHeight="1">
      <c r="A43" s="13" t="s">
        <v>134</v>
      </c>
      <c r="B43" s="14" t="s">
        <v>40</v>
      </c>
      <c r="C43" s="15">
        <f>C44+C45</f>
        <v>3195.6</v>
      </c>
      <c r="D43" s="15">
        <f>D44+D45</f>
        <v>692.2</v>
      </c>
      <c r="E43" s="7">
        <f t="shared" si="0"/>
        <v>21.661033921642261</v>
      </c>
      <c r="F43" s="15">
        <f t="shared" ref="F43" si="9">F44+F45</f>
        <v>762.4</v>
      </c>
    </row>
    <row r="44" spans="1:6" s="2" customFormat="1" ht="78" customHeight="1">
      <c r="A44" s="9" t="s">
        <v>127</v>
      </c>
      <c r="B44" s="12" t="s">
        <v>98</v>
      </c>
      <c r="C44" s="11">
        <v>238.9</v>
      </c>
      <c r="D44" s="11"/>
      <c r="E44" s="7">
        <f t="shared" si="0"/>
        <v>0</v>
      </c>
      <c r="F44" s="11"/>
    </row>
    <row r="45" spans="1:6" s="2" customFormat="1" ht="32.25" customHeight="1">
      <c r="A45" s="9" t="s">
        <v>128</v>
      </c>
      <c r="B45" s="12" t="s">
        <v>99</v>
      </c>
      <c r="C45" s="11">
        <v>2956.7</v>
      </c>
      <c r="D45" s="11">
        <v>692.2</v>
      </c>
      <c r="E45" s="7">
        <f t="shared" si="0"/>
        <v>23.411235499036088</v>
      </c>
      <c r="F45" s="11">
        <v>762.4</v>
      </c>
    </row>
    <row r="46" spans="1:6" s="2" customFormat="1" ht="55.5" customHeight="1">
      <c r="A46" s="13" t="s">
        <v>110</v>
      </c>
      <c r="B46" s="14" t="s">
        <v>111</v>
      </c>
      <c r="C46" s="11"/>
      <c r="D46" s="11"/>
      <c r="E46" s="7"/>
      <c r="F46" s="11">
        <v>-0.3</v>
      </c>
    </row>
    <row r="47" spans="1:6" ht="16.5" customHeight="1">
      <c r="A47" s="3"/>
      <c r="B47" s="4" t="s">
        <v>41</v>
      </c>
      <c r="C47" s="3">
        <f>C4+C22</f>
        <v>219911.80000000002</v>
      </c>
      <c r="D47" s="3">
        <f>D4+D22</f>
        <v>176438.5</v>
      </c>
      <c r="E47" s="7">
        <f t="shared" si="0"/>
        <v>80.231483713015848</v>
      </c>
      <c r="F47" s="24">
        <f>F4+F22</f>
        <v>143350.79999999999</v>
      </c>
    </row>
  </sheetData>
  <mergeCells count="7">
    <mergeCell ref="F2:F3"/>
    <mergeCell ref="A1:E1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5"/>
  <sheetViews>
    <sheetView topLeftCell="A22" workbookViewId="0">
      <selection activeCell="G44" sqref="G44"/>
    </sheetView>
  </sheetViews>
  <sheetFormatPr defaultRowHeight="15"/>
  <cols>
    <col min="1" max="1" width="35" customWidth="1"/>
    <col min="2" max="2" width="6.28515625" customWidth="1"/>
    <col min="3" max="3" width="5.42578125" customWidth="1"/>
    <col min="4" max="4" width="11.140625" customWidth="1"/>
    <col min="5" max="5" width="10.85546875" customWidth="1"/>
    <col min="7" max="7" width="11.5703125" customWidth="1"/>
  </cols>
  <sheetData>
    <row r="1" spans="1:7">
      <c r="A1" s="59" t="s">
        <v>187</v>
      </c>
      <c r="B1" s="59"/>
      <c r="C1" s="59"/>
      <c r="D1" s="59"/>
      <c r="E1" s="59"/>
      <c r="F1" s="59"/>
      <c r="G1" s="16"/>
    </row>
    <row r="2" spans="1:7">
      <c r="A2" s="59"/>
      <c r="B2" s="59"/>
      <c r="C2" s="59"/>
      <c r="D2" s="59"/>
      <c r="E2" s="59"/>
      <c r="F2" s="59"/>
      <c r="G2" s="16"/>
    </row>
    <row r="3" spans="1:7" ht="49.5" customHeight="1">
      <c r="A3" s="29" t="s">
        <v>42</v>
      </c>
      <c r="B3" s="29" t="s">
        <v>43</v>
      </c>
      <c r="C3" s="29" t="s">
        <v>44</v>
      </c>
      <c r="D3" s="30" t="s">
        <v>103</v>
      </c>
      <c r="E3" s="30" t="s">
        <v>192</v>
      </c>
      <c r="F3" s="31" t="s">
        <v>45</v>
      </c>
      <c r="G3" s="32" t="s">
        <v>193</v>
      </c>
    </row>
    <row r="4" spans="1:7" ht="13.5" customHeight="1">
      <c r="A4" s="17" t="s">
        <v>46</v>
      </c>
      <c r="B4" s="18" t="s">
        <v>47</v>
      </c>
      <c r="C4" s="18" t="s">
        <v>93</v>
      </c>
      <c r="D4" s="35">
        <f>D5+D6+D7+D9+D10+D11+D8</f>
        <v>23215.1</v>
      </c>
      <c r="E4" s="35">
        <f>E5+E6+E7+E9+E10+E11+E8</f>
        <v>16674.7</v>
      </c>
      <c r="F4" s="36">
        <f t="shared" ref="F4:F42" si="0">E4/D4*100</f>
        <v>71.826957454415449</v>
      </c>
      <c r="G4" s="35">
        <f>G5+G6+G7+G9+G10+G11</f>
        <v>16017</v>
      </c>
    </row>
    <row r="5" spans="1:7" ht="41.25" customHeight="1">
      <c r="A5" s="23" t="s">
        <v>48</v>
      </c>
      <c r="B5" s="19" t="s">
        <v>47</v>
      </c>
      <c r="C5" s="19" t="s">
        <v>49</v>
      </c>
      <c r="D5" s="37">
        <v>1172</v>
      </c>
      <c r="E5" s="37">
        <v>978.1</v>
      </c>
      <c r="F5" s="36">
        <f t="shared" si="0"/>
        <v>83.455631399317411</v>
      </c>
      <c r="G5" s="37">
        <v>886.7</v>
      </c>
    </row>
    <row r="6" spans="1:7" ht="37.5" customHeight="1">
      <c r="A6" s="23" t="s">
        <v>50</v>
      </c>
      <c r="B6" s="19" t="s">
        <v>47</v>
      </c>
      <c r="C6" s="19" t="s">
        <v>51</v>
      </c>
      <c r="D6" s="37">
        <v>482</v>
      </c>
      <c r="E6" s="37">
        <v>368.1</v>
      </c>
      <c r="F6" s="36">
        <f t="shared" si="0"/>
        <v>76.369294605809131</v>
      </c>
      <c r="G6" s="37">
        <v>375</v>
      </c>
    </row>
    <row r="7" spans="1:7" ht="24.75" customHeight="1">
      <c r="A7" s="23" t="s">
        <v>52</v>
      </c>
      <c r="B7" s="19" t="s">
        <v>47</v>
      </c>
      <c r="C7" s="19" t="s">
        <v>53</v>
      </c>
      <c r="D7" s="37">
        <v>15609.8</v>
      </c>
      <c r="E7" s="37">
        <v>11043.7</v>
      </c>
      <c r="F7" s="36">
        <f t="shared" si="0"/>
        <v>70.748504144832097</v>
      </c>
      <c r="G7" s="37">
        <v>11093.4</v>
      </c>
    </row>
    <row r="8" spans="1:7" ht="17.25" customHeight="1">
      <c r="A8" s="23" t="s">
        <v>137</v>
      </c>
      <c r="B8" s="19" t="s">
        <v>47</v>
      </c>
      <c r="C8" s="19" t="s">
        <v>61</v>
      </c>
      <c r="D8" s="37">
        <v>38</v>
      </c>
      <c r="E8" s="37">
        <v>38</v>
      </c>
      <c r="F8" s="36">
        <f t="shared" si="0"/>
        <v>100</v>
      </c>
      <c r="G8" s="37"/>
    </row>
    <row r="9" spans="1:7" ht="39" customHeight="1">
      <c r="A9" s="23" t="s">
        <v>54</v>
      </c>
      <c r="B9" s="19" t="s">
        <v>47</v>
      </c>
      <c r="C9" s="19" t="s">
        <v>55</v>
      </c>
      <c r="D9" s="37">
        <v>3542</v>
      </c>
      <c r="E9" s="37">
        <v>2899.5</v>
      </c>
      <c r="F9" s="36">
        <f t="shared" si="0"/>
        <v>81.860530773574254</v>
      </c>
      <c r="G9" s="37">
        <v>2883.4</v>
      </c>
    </row>
    <row r="10" spans="1:7" ht="15" customHeight="1">
      <c r="A10" s="23" t="s">
        <v>56</v>
      </c>
      <c r="B10" s="19" t="s">
        <v>47</v>
      </c>
      <c r="C10" s="19" t="s">
        <v>84</v>
      </c>
      <c r="D10" s="37">
        <v>352</v>
      </c>
      <c r="E10" s="37"/>
      <c r="F10" s="36">
        <f t="shared" si="0"/>
        <v>0</v>
      </c>
      <c r="G10" s="37"/>
    </row>
    <row r="11" spans="1:7" ht="13.5" customHeight="1">
      <c r="A11" s="23" t="s">
        <v>58</v>
      </c>
      <c r="B11" s="19" t="s">
        <v>47</v>
      </c>
      <c r="C11" s="19" t="s">
        <v>89</v>
      </c>
      <c r="D11" s="37">
        <v>2019.3</v>
      </c>
      <c r="E11" s="37">
        <v>1347.3</v>
      </c>
      <c r="F11" s="36">
        <f t="shared" si="0"/>
        <v>66.721140989451783</v>
      </c>
      <c r="G11" s="37">
        <v>778.5</v>
      </c>
    </row>
    <row r="12" spans="1:7" s="1" customFormat="1" ht="15.75" customHeight="1">
      <c r="A12" s="17" t="s">
        <v>90</v>
      </c>
      <c r="B12" s="18" t="s">
        <v>49</v>
      </c>
      <c r="C12" s="18" t="s">
        <v>93</v>
      </c>
      <c r="D12" s="38">
        <f>D13</f>
        <v>688.1</v>
      </c>
      <c r="E12" s="38">
        <f t="shared" ref="E12" si="1">E13</f>
        <v>516.1</v>
      </c>
      <c r="F12" s="36">
        <f t="shared" si="0"/>
        <v>75.003633192849875</v>
      </c>
      <c r="G12" s="38">
        <f t="shared" ref="G12" si="2">G13</f>
        <v>485.1</v>
      </c>
    </row>
    <row r="13" spans="1:7" ht="16.5" customHeight="1">
      <c r="A13" s="23" t="s">
        <v>91</v>
      </c>
      <c r="B13" s="19" t="s">
        <v>49</v>
      </c>
      <c r="C13" s="19" t="s">
        <v>51</v>
      </c>
      <c r="D13" s="37">
        <v>688.1</v>
      </c>
      <c r="E13" s="37">
        <v>516.1</v>
      </c>
      <c r="F13" s="48">
        <f t="shared" si="0"/>
        <v>75.003633192849875</v>
      </c>
      <c r="G13" s="37">
        <v>485.1</v>
      </c>
    </row>
    <row r="14" spans="1:7" ht="12.75" customHeight="1">
      <c r="A14" s="17" t="s">
        <v>60</v>
      </c>
      <c r="B14" s="18" t="s">
        <v>53</v>
      </c>
      <c r="C14" s="18" t="s">
        <v>93</v>
      </c>
      <c r="D14" s="38">
        <f>D16+D18+D17+D15</f>
        <v>21874.6</v>
      </c>
      <c r="E14" s="38">
        <f t="shared" ref="E14" si="3">E16+E18+E17</f>
        <v>10976</v>
      </c>
      <c r="F14" s="36">
        <f t="shared" si="0"/>
        <v>50.176917520777529</v>
      </c>
      <c r="G14" s="38">
        <f>G16+G18+G17</f>
        <v>3380.7999999999997</v>
      </c>
    </row>
    <row r="15" spans="1:7" s="2" customFormat="1" ht="12.75" customHeight="1">
      <c r="A15" s="23" t="s">
        <v>174</v>
      </c>
      <c r="B15" s="19"/>
      <c r="C15" s="19"/>
      <c r="D15" s="37">
        <v>255.5</v>
      </c>
      <c r="E15" s="37"/>
      <c r="F15" s="48"/>
      <c r="G15" s="38"/>
    </row>
    <row r="16" spans="1:7" ht="13.5" customHeight="1">
      <c r="A16" s="19" t="s">
        <v>62</v>
      </c>
      <c r="B16" s="19" t="s">
        <v>53</v>
      </c>
      <c r="C16" s="19" t="s">
        <v>63</v>
      </c>
      <c r="D16" s="37">
        <v>1372</v>
      </c>
      <c r="E16" s="37">
        <v>1025.3</v>
      </c>
      <c r="F16" s="36">
        <f t="shared" si="0"/>
        <v>74.730320699708457</v>
      </c>
      <c r="G16" s="37">
        <v>979.1</v>
      </c>
    </row>
    <row r="17" spans="1:7" ht="13.5" customHeight="1">
      <c r="A17" s="19" t="s">
        <v>97</v>
      </c>
      <c r="B17" s="19" t="s">
        <v>53</v>
      </c>
      <c r="C17" s="19" t="s">
        <v>73</v>
      </c>
      <c r="D17" s="37">
        <v>20032.099999999999</v>
      </c>
      <c r="E17" s="37">
        <v>9850.7000000000007</v>
      </c>
      <c r="F17" s="36">
        <f t="shared" si="0"/>
        <v>49.174574807434077</v>
      </c>
      <c r="G17" s="37">
        <v>2301.6999999999998</v>
      </c>
    </row>
    <row r="18" spans="1:7" ht="28.5" customHeight="1">
      <c r="A18" s="19" t="s">
        <v>64</v>
      </c>
      <c r="B18" s="19" t="s">
        <v>53</v>
      </c>
      <c r="C18" s="19" t="s">
        <v>57</v>
      </c>
      <c r="D18" s="37">
        <v>215</v>
      </c>
      <c r="E18" s="37">
        <v>100</v>
      </c>
      <c r="F18" s="36">
        <f t="shared" si="0"/>
        <v>46.511627906976742</v>
      </c>
      <c r="G18" s="37">
        <v>100</v>
      </c>
    </row>
    <row r="19" spans="1:7" ht="15" customHeight="1">
      <c r="A19" s="18" t="s">
        <v>65</v>
      </c>
      <c r="B19" s="18" t="s">
        <v>61</v>
      </c>
      <c r="C19" s="18" t="s">
        <v>93</v>
      </c>
      <c r="D19" s="38">
        <f>D21+D20</f>
        <v>1146</v>
      </c>
      <c r="E19" s="38">
        <f>E21+E20</f>
        <v>349.5</v>
      </c>
      <c r="F19" s="36">
        <f t="shared" si="0"/>
        <v>30.497382198952877</v>
      </c>
      <c r="G19" s="38">
        <f>G21+G20</f>
        <v>488.8</v>
      </c>
    </row>
    <row r="20" spans="1:7" s="2" customFormat="1" ht="15" customHeight="1">
      <c r="A20" s="19" t="s">
        <v>96</v>
      </c>
      <c r="B20" s="19" t="s">
        <v>61</v>
      </c>
      <c r="C20" s="19" t="s">
        <v>47</v>
      </c>
      <c r="D20" s="37">
        <v>100</v>
      </c>
      <c r="E20" s="37">
        <v>36.5</v>
      </c>
      <c r="F20" s="36">
        <f t="shared" si="0"/>
        <v>36.5</v>
      </c>
      <c r="G20" s="37">
        <v>33.799999999999997</v>
      </c>
    </row>
    <row r="21" spans="1:7" ht="13.5" customHeight="1">
      <c r="A21" s="19" t="s">
        <v>66</v>
      </c>
      <c r="B21" s="19" t="s">
        <v>61</v>
      </c>
      <c r="C21" s="19" t="s">
        <v>49</v>
      </c>
      <c r="D21" s="37">
        <v>1046</v>
      </c>
      <c r="E21" s="37">
        <v>313</v>
      </c>
      <c r="F21" s="36">
        <f t="shared" si="0"/>
        <v>29.923518164435947</v>
      </c>
      <c r="G21" s="37">
        <v>455</v>
      </c>
    </row>
    <row r="22" spans="1:7" ht="14.25" customHeight="1">
      <c r="A22" s="18" t="s">
        <v>67</v>
      </c>
      <c r="B22" s="18" t="s">
        <v>68</v>
      </c>
      <c r="C22" s="18" t="s">
        <v>93</v>
      </c>
      <c r="D22" s="38">
        <f>D23+D24+D26+D27+D25</f>
        <v>152083.6</v>
      </c>
      <c r="E22" s="38">
        <f>E23+E24+E26+E27+E25</f>
        <v>120895.4</v>
      </c>
      <c r="F22" s="36">
        <f t="shared" si="0"/>
        <v>79.492726368918142</v>
      </c>
      <c r="G22" s="38">
        <f>G23+G24+G26+G27+G25</f>
        <v>100982.10000000002</v>
      </c>
    </row>
    <row r="23" spans="1:7" ht="15" customHeight="1">
      <c r="A23" s="19" t="s">
        <v>69</v>
      </c>
      <c r="B23" s="19" t="s">
        <v>68</v>
      </c>
      <c r="C23" s="19" t="s">
        <v>47</v>
      </c>
      <c r="D23" s="37">
        <v>16621</v>
      </c>
      <c r="E23" s="39">
        <v>12768</v>
      </c>
      <c r="F23" s="36">
        <f t="shared" si="0"/>
        <v>76.818482642440287</v>
      </c>
      <c r="G23" s="39">
        <v>11298.8</v>
      </c>
    </row>
    <row r="24" spans="1:7" ht="14.25" customHeight="1">
      <c r="A24" s="19" t="s">
        <v>70</v>
      </c>
      <c r="B24" s="19" t="s">
        <v>68</v>
      </c>
      <c r="C24" s="19" t="s">
        <v>49</v>
      </c>
      <c r="D24" s="37">
        <v>121877.6</v>
      </c>
      <c r="E24" s="39">
        <v>96940.7</v>
      </c>
      <c r="F24" s="36">
        <f t="shared" si="0"/>
        <v>79.539390339159937</v>
      </c>
      <c r="G24" s="39">
        <v>79440</v>
      </c>
    </row>
    <row r="25" spans="1:7" ht="12" customHeight="1">
      <c r="A25" s="19" t="s">
        <v>130</v>
      </c>
      <c r="B25" s="19" t="s">
        <v>68</v>
      </c>
      <c r="C25" s="19" t="s">
        <v>51</v>
      </c>
      <c r="D25" s="37">
        <v>9305</v>
      </c>
      <c r="E25" s="39">
        <v>7866.4</v>
      </c>
      <c r="F25" s="36">
        <f t="shared" si="0"/>
        <v>84.539494895217629</v>
      </c>
      <c r="G25" s="39">
        <v>6326.1</v>
      </c>
    </row>
    <row r="26" spans="1:7" ht="24" customHeight="1">
      <c r="A26" s="19" t="s">
        <v>71</v>
      </c>
      <c r="B26" s="19" t="s">
        <v>68</v>
      </c>
      <c r="C26" s="19" t="s">
        <v>68</v>
      </c>
      <c r="D26" s="37">
        <v>513</v>
      </c>
      <c r="E26" s="39">
        <v>505.5</v>
      </c>
      <c r="F26" s="36">
        <f t="shared" si="0"/>
        <v>98.538011695906434</v>
      </c>
      <c r="G26" s="39">
        <v>942.6</v>
      </c>
    </row>
    <row r="27" spans="1:7" ht="15" customHeight="1">
      <c r="A27" s="19" t="s">
        <v>72</v>
      </c>
      <c r="B27" s="19" t="s">
        <v>68</v>
      </c>
      <c r="C27" s="19" t="s">
        <v>73</v>
      </c>
      <c r="D27" s="37">
        <v>3767</v>
      </c>
      <c r="E27" s="37">
        <v>2814.8</v>
      </c>
      <c r="F27" s="36">
        <f t="shared" si="0"/>
        <v>74.722590921157433</v>
      </c>
      <c r="G27" s="37">
        <v>2974.6</v>
      </c>
    </row>
    <row r="28" spans="1:7" ht="15" customHeight="1">
      <c r="A28" s="18" t="s">
        <v>92</v>
      </c>
      <c r="B28" s="18" t="s">
        <v>63</v>
      </c>
      <c r="C28" s="18" t="s">
        <v>93</v>
      </c>
      <c r="D28" s="38">
        <f>D29</f>
        <v>7162.6</v>
      </c>
      <c r="E28" s="38">
        <f t="shared" ref="E28" si="4">E29</f>
        <v>5814.8</v>
      </c>
      <c r="F28" s="36">
        <f t="shared" si="0"/>
        <v>81.18281071119425</v>
      </c>
      <c r="G28" s="38">
        <f t="shared" ref="G28" si="5">G29</f>
        <v>6588.8</v>
      </c>
    </row>
    <row r="29" spans="1:7">
      <c r="A29" s="19" t="s">
        <v>74</v>
      </c>
      <c r="B29" s="19" t="s">
        <v>63</v>
      </c>
      <c r="C29" s="19" t="s">
        <v>47</v>
      </c>
      <c r="D29" s="37">
        <v>7162.6</v>
      </c>
      <c r="E29" s="39">
        <v>5814.8</v>
      </c>
      <c r="F29" s="36">
        <f t="shared" si="0"/>
        <v>81.18281071119425</v>
      </c>
      <c r="G29" s="39">
        <v>6588.8</v>
      </c>
    </row>
    <row r="30" spans="1:7" ht="15" customHeight="1">
      <c r="A30" s="18" t="s">
        <v>77</v>
      </c>
      <c r="B30" s="18" t="s">
        <v>78</v>
      </c>
      <c r="C30" s="18" t="s">
        <v>93</v>
      </c>
      <c r="D30" s="38">
        <f>D31+D32+D33+D34</f>
        <v>12596</v>
      </c>
      <c r="E30" s="38">
        <f t="shared" ref="E30" si="6">E31+E32+E33+E34</f>
        <v>7694.0000000000009</v>
      </c>
      <c r="F30" s="36">
        <f t="shared" si="0"/>
        <v>61.082883455065108</v>
      </c>
      <c r="G30" s="38">
        <f t="shared" ref="G30" si="7">G31+G32+G33+G34</f>
        <v>7589.3</v>
      </c>
    </row>
    <row r="31" spans="1:7" ht="12.75" customHeight="1">
      <c r="A31" s="19" t="s">
        <v>79</v>
      </c>
      <c r="B31" s="19" t="s">
        <v>78</v>
      </c>
      <c r="C31" s="19" t="s">
        <v>47</v>
      </c>
      <c r="D31" s="37">
        <v>600</v>
      </c>
      <c r="E31" s="37">
        <v>333.5</v>
      </c>
      <c r="F31" s="36">
        <f t="shared" si="0"/>
        <v>55.583333333333329</v>
      </c>
      <c r="G31" s="37">
        <v>429.8</v>
      </c>
    </row>
    <row r="32" spans="1:7" ht="15.75" customHeight="1">
      <c r="A32" s="19" t="s">
        <v>80</v>
      </c>
      <c r="B32" s="19" t="s">
        <v>78</v>
      </c>
      <c r="C32" s="19" t="s">
        <v>51</v>
      </c>
      <c r="D32" s="37">
        <v>747.2</v>
      </c>
      <c r="E32" s="37">
        <v>688.6</v>
      </c>
      <c r="F32" s="36">
        <f t="shared" si="0"/>
        <v>92.157387580299783</v>
      </c>
      <c r="G32" s="37">
        <v>1456.7</v>
      </c>
    </row>
    <row r="33" spans="1:7" ht="12.75" customHeight="1">
      <c r="A33" s="19" t="s">
        <v>81</v>
      </c>
      <c r="B33" s="19" t="s">
        <v>78</v>
      </c>
      <c r="C33" s="19" t="s">
        <v>53</v>
      </c>
      <c r="D33" s="37">
        <v>10694</v>
      </c>
      <c r="E33" s="39">
        <v>6235.6</v>
      </c>
      <c r="F33" s="36">
        <f t="shared" si="0"/>
        <v>58.309332335889287</v>
      </c>
      <c r="G33" s="39">
        <v>5327.2</v>
      </c>
    </row>
    <row r="34" spans="1:7" ht="30" customHeight="1">
      <c r="A34" s="19" t="s">
        <v>82</v>
      </c>
      <c r="B34" s="19" t="s">
        <v>78</v>
      </c>
      <c r="C34" s="19" t="s">
        <v>55</v>
      </c>
      <c r="D34" s="37">
        <v>554.79999999999995</v>
      </c>
      <c r="E34" s="37">
        <v>436.3</v>
      </c>
      <c r="F34" s="36">
        <f t="shared" si="0"/>
        <v>78.640951694304263</v>
      </c>
      <c r="G34" s="37">
        <v>375.6</v>
      </c>
    </row>
    <row r="35" spans="1:7" s="1" customFormat="1" ht="15.75" customHeight="1">
      <c r="A35" s="18" t="s">
        <v>76</v>
      </c>
      <c r="B35" s="18" t="s">
        <v>84</v>
      </c>
      <c r="C35" s="18" t="s">
        <v>93</v>
      </c>
      <c r="D35" s="38">
        <f>D36</f>
        <v>300</v>
      </c>
      <c r="E35" s="38">
        <f t="shared" ref="E35" si="8">E36</f>
        <v>279.60000000000002</v>
      </c>
      <c r="F35" s="36">
        <f t="shared" si="0"/>
        <v>93.2</v>
      </c>
      <c r="G35" s="38">
        <f t="shared" ref="G35" si="9">G36</f>
        <v>227.8</v>
      </c>
    </row>
    <row r="36" spans="1:7" ht="12" customHeight="1">
      <c r="A36" s="19" t="s">
        <v>94</v>
      </c>
      <c r="B36" s="19" t="s">
        <v>84</v>
      </c>
      <c r="C36" s="19" t="s">
        <v>49</v>
      </c>
      <c r="D36" s="37">
        <v>300</v>
      </c>
      <c r="E36" s="37">
        <v>279.60000000000002</v>
      </c>
      <c r="F36" s="36">
        <f t="shared" si="0"/>
        <v>93.2</v>
      </c>
      <c r="G36" s="37">
        <v>227.8</v>
      </c>
    </row>
    <row r="37" spans="1:7" s="1" customFormat="1" ht="15.75" customHeight="1">
      <c r="A37" s="18" t="s">
        <v>95</v>
      </c>
      <c r="B37" s="18" t="s">
        <v>57</v>
      </c>
      <c r="C37" s="18" t="s">
        <v>93</v>
      </c>
      <c r="D37" s="38">
        <f>D38</f>
        <v>1100</v>
      </c>
      <c r="E37" s="38">
        <f t="shared" ref="E37" si="10">E38</f>
        <v>974.9</v>
      </c>
      <c r="F37" s="36">
        <f t="shared" si="0"/>
        <v>88.627272727272725</v>
      </c>
      <c r="G37" s="38">
        <f t="shared" ref="G37" si="11">G38</f>
        <v>1093.5999999999999</v>
      </c>
    </row>
    <row r="38" spans="1:7" ht="16.5" customHeight="1">
      <c r="A38" s="19" t="s">
        <v>75</v>
      </c>
      <c r="B38" s="19" t="s">
        <v>57</v>
      </c>
      <c r="C38" s="19" t="s">
        <v>47</v>
      </c>
      <c r="D38" s="37">
        <v>1100</v>
      </c>
      <c r="E38" s="37">
        <v>974.9</v>
      </c>
      <c r="F38" s="36">
        <f t="shared" si="0"/>
        <v>88.627272727272725</v>
      </c>
      <c r="G38" s="37">
        <v>1093.5999999999999</v>
      </c>
    </row>
    <row r="39" spans="1:7" ht="15.75" customHeight="1">
      <c r="A39" s="18" t="s">
        <v>83</v>
      </c>
      <c r="B39" s="18" t="s">
        <v>59</v>
      </c>
      <c r="C39" s="18" t="s">
        <v>93</v>
      </c>
      <c r="D39" s="38">
        <f>D40+D41</f>
        <v>3239.4</v>
      </c>
      <c r="E39" s="38">
        <f>E40+E41</f>
        <v>2446.1999999999998</v>
      </c>
      <c r="F39" s="36">
        <f t="shared" si="0"/>
        <v>75.51398407112427</v>
      </c>
      <c r="G39" s="38">
        <f>G40+G41</f>
        <v>2334.1999999999998</v>
      </c>
    </row>
    <row r="40" spans="1:7" ht="16.5" customHeight="1">
      <c r="A40" s="19" t="s">
        <v>85</v>
      </c>
      <c r="B40" s="19" t="s">
        <v>59</v>
      </c>
      <c r="C40" s="19" t="s">
        <v>47</v>
      </c>
      <c r="D40" s="37">
        <v>2914.4</v>
      </c>
      <c r="E40" s="37">
        <v>2446.1999999999998</v>
      </c>
      <c r="F40" s="36">
        <f t="shared" si="0"/>
        <v>83.934943727696947</v>
      </c>
      <c r="G40" s="37">
        <v>2134.1999999999998</v>
      </c>
    </row>
    <row r="41" spans="1:7" ht="16.5" customHeight="1">
      <c r="A41" s="19" t="s">
        <v>184</v>
      </c>
      <c r="B41" s="19" t="s">
        <v>59</v>
      </c>
      <c r="C41" s="19" t="s">
        <v>51</v>
      </c>
      <c r="D41" s="37">
        <v>325</v>
      </c>
      <c r="E41" s="37"/>
      <c r="F41" s="36"/>
      <c r="G41" s="37">
        <v>200</v>
      </c>
    </row>
    <row r="42" spans="1:7" ht="14.25" customHeight="1">
      <c r="A42" s="17" t="s">
        <v>86</v>
      </c>
      <c r="B42" s="18"/>
      <c r="C42" s="18"/>
      <c r="D42" s="38">
        <f>D4+D12+D14+D19+D22+D28+D30+D35+D37+D39</f>
        <v>223405.4</v>
      </c>
      <c r="E42" s="38">
        <f>E4+E12+E14+E19+E22+E28+E30+E35+E37+E39</f>
        <v>166621.19999999998</v>
      </c>
      <c r="F42" s="36">
        <f t="shared" si="0"/>
        <v>74.582440710922825</v>
      </c>
      <c r="G42" s="38">
        <f t="shared" ref="G42" si="12">G4+G12+G14+G19+G22+G28+G30+G35+G37+G39</f>
        <v>139187.50000000003</v>
      </c>
    </row>
    <row r="43" spans="1:7" ht="12.75" customHeight="1">
      <c r="A43" s="17" t="s">
        <v>87</v>
      </c>
      <c r="B43" s="17"/>
      <c r="C43" s="17"/>
      <c r="D43" s="38">
        <v>-3493.6</v>
      </c>
      <c r="E43" s="38">
        <v>9817.2999999999993</v>
      </c>
      <c r="F43" s="35"/>
      <c r="G43" s="38">
        <v>4163.3</v>
      </c>
    </row>
    <row r="44" spans="1:7" ht="39" customHeight="1">
      <c r="A44" s="60" t="s">
        <v>88</v>
      </c>
      <c r="B44" s="60"/>
      <c r="C44" s="60"/>
      <c r="D44" s="60"/>
      <c r="E44" s="60"/>
      <c r="F44" s="60"/>
      <c r="G44" s="33"/>
    </row>
    <row r="45" spans="1:7">
      <c r="A45" s="34"/>
      <c r="B45" s="34"/>
      <c r="C45" s="34"/>
      <c r="D45" s="34"/>
      <c r="E45" s="34"/>
      <c r="F45" s="34"/>
      <c r="G45" s="34"/>
    </row>
  </sheetData>
  <mergeCells count="2">
    <mergeCell ref="A1:F2"/>
    <mergeCell ref="A44:F44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0"/>
  <sheetViews>
    <sheetView topLeftCell="A43" workbookViewId="0">
      <selection activeCell="F48" sqref="F48"/>
    </sheetView>
  </sheetViews>
  <sheetFormatPr defaultRowHeight="15"/>
  <cols>
    <col min="1" max="1" width="19.7109375" customWidth="1"/>
    <col min="2" max="2" width="32.140625" customWidth="1"/>
    <col min="3" max="3" width="9" customWidth="1"/>
    <col min="4" max="4" width="10.140625" customWidth="1"/>
    <col min="5" max="5" width="6.85546875" customWidth="1"/>
    <col min="6" max="6" width="9.42578125" customWidth="1"/>
  </cols>
  <sheetData>
    <row r="1" spans="1:6" ht="15.75">
      <c r="A1" s="54" t="s">
        <v>189</v>
      </c>
      <c r="B1" s="54"/>
      <c r="C1" s="54"/>
      <c r="D1" s="54"/>
      <c r="E1" s="55"/>
      <c r="F1" s="34"/>
    </row>
    <row r="2" spans="1:6" ht="15" customHeight="1">
      <c r="A2" s="56"/>
      <c r="B2" s="56"/>
      <c r="C2" s="52" t="s">
        <v>0</v>
      </c>
      <c r="D2" s="52" t="s">
        <v>190</v>
      </c>
      <c r="E2" s="58" t="s">
        <v>131</v>
      </c>
      <c r="F2" s="52" t="s">
        <v>191</v>
      </c>
    </row>
    <row r="3" spans="1:6" ht="47.25" customHeight="1">
      <c r="A3" s="57"/>
      <c r="B3" s="57"/>
      <c r="C3" s="53"/>
      <c r="D3" s="53"/>
      <c r="E3" s="58"/>
      <c r="F3" s="53"/>
    </row>
    <row r="4" spans="1:6">
      <c r="A4" s="5" t="s">
        <v>1</v>
      </c>
      <c r="B4" s="6" t="s">
        <v>2</v>
      </c>
      <c r="C4" s="3">
        <f>C5+C18</f>
        <v>93717.799999999988</v>
      </c>
      <c r="D4" s="3">
        <f>D5+D18</f>
        <v>70924</v>
      </c>
      <c r="E4" s="7">
        <f t="shared" ref="E4:E50" si="0">D4/C4*100</f>
        <v>75.678259626239637</v>
      </c>
      <c r="F4" s="24">
        <f>F5+F18</f>
        <v>68307.199999999997</v>
      </c>
    </row>
    <row r="5" spans="1:6">
      <c r="A5" s="5"/>
      <c r="B5" s="6" t="s">
        <v>3</v>
      </c>
      <c r="C5" s="3">
        <f>C6+C10+C17+C8+C14</f>
        <v>72362.2</v>
      </c>
      <c r="D5" s="3">
        <f t="shared" ref="D5:F5" si="1">D6+D10+D17+D8+D14</f>
        <v>51338.8</v>
      </c>
      <c r="E5" s="7">
        <f t="shared" si="0"/>
        <v>70.946986133644359</v>
      </c>
      <c r="F5" s="3">
        <f t="shared" si="1"/>
        <v>52090.7</v>
      </c>
    </row>
    <row r="6" spans="1:6">
      <c r="A6" s="5" t="s">
        <v>4</v>
      </c>
      <c r="B6" s="8" t="s">
        <v>5</v>
      </c>
      <c r="C6" s="3">
        <f>C7</f>
        <v>51724</v>
      </c>
      <c r="D6" s="3">
        <f t="shared" ref="D6" si="2">D7</f>
        <v>37340.300000000003</v>
      </c>
      <c r="E6" s="7">
        <f t="shared" si="0"/>
        <v>72.191439177171148</v>
      </c>
      <c r="F6" s="3">
        <f t="shared" ref="F6" si="3">F7</f>
        <v>37795.199999999997</v>
      </c>
    </row>
    <row r="7" spans="1:6">
      <c r="A7" s="9" t="s">
        <v>6</v>
      </c>
      <c r="B7" s="10" t="s">
        <v>7</v>
      </c>
      <c r="C7" s="11">
        <v>51724</v>
      </c>
      <c r="D7" s="11">
        <v>37340.300000000003</v>
      </c>
      <c r="E7" s="7">
        <f t="shared" si="0"/>
        <v>72.191439177171148</v>
      </c>
      <c r="F7" s="11">
        <v>37795.199999999997</v>
      </c>
    </row>
    <row r="8" spans="1:6" ht="39" thickBot="1">
      <c r="A8" s="5" t="s">
        <v>105</v>
      </c>
      <c r="B8" s="21" t="s">
        <v>106</v>
      </c>
      <c r="C8" s="3">
        <f>C9</f>
        <v>3647</v>
      </c>
      <c r="D8" s="3">
        <f>D9</f>
        <v>2884.4</v>
      </c>
      <c r="E8" s="7">
        <f t="shared" si="0"/>
        <v>79.089662736495754</v>
      </c>
      <c r="F8" s="11">
        <v>2679.6</v>
      </c>
    </row>
    <row r="9" spans="1:6" ht="39" thickBot="1">
      <c r="A9" s="42" t="s">
        <v>108</v>
      </c>
      <c r="B9" s="22" t="s">
        <v>107</v>
      </c>
      <c r="C9" s="25">
        <v>3647</v>
      </c>
      <c r="D9" s="11">
        <v>2884.4</v>
      </c>
      <c r="E9" s="7">
        <f t="shared" si="0"/>
        <v>79.089662736495754</v>
      </c>
      <c r="F9" s="11">
        <v>2679.6</v>
      </c>
    </row>
    <row r="10" spans="1:6">
      <c r="A10" s="5" t="s">
        <v>8</v>
      </c>
      <c r="B10" s="8" t="s">
        <v>9</v>
      </c>
      <c r="C10" s="49">
        <f>C11+C12+C13</f>
        <v>5169.1000000000004</v>
      </c>
      <c r="D10" s="49">
        <f t="shared" ref="D10:F10" si="4">D11+D12+D13</f>
        <v>3062.2</v>
      </c>
      <c r="E10" s="7">
        <f t="shared" si="0"/>
        <v>59.240486738503797</v>
      </c>
      <c r="F10" s="26">
        <f t="shared" si="4"/>
        <v>4132.1000000000004</v>
      </c>
    </row>
    <row r="11" spans="1:6" ht="32.25" customHeight="1">
      <c r="A11" s="9" t="s">
        <v>10</v>
      </c>
      <c r="B11" s="12" t="s">
        <v>11</v>
      </c>
      <c r="C11" s="11">
        <v>4500</v>
      </c>
      <c r="D11" s="11">
        <v>2412.5</v>
      </c>
      <c r="E11" s="7">
        <f t="shared" si="0"/>
        <v>53.611111111111107</v>
      </c>
      <c r="F11" s="11">
        <v>3442.2</v>
      </c>
    </row>
    <row r="12" spans="1:6" ht="15" customHeight="1">
      <c r="A12" s="9" t="s">
        <v>12</v>
      </c>
      <c r="B12" s="12" t="s">
        <v>13</v>
      </c>
      <c r="C12" s="11">
        <v>602.1</v>
      </c>
      <c r="D12" s="11">
        <v>570.70000000000005</v>
      </c>
      <c r="E12" s="7">
        <f t="shared" si="0"/>
        <v>94.784919448596582</v>
      </c>
      <c r="F12" s="11">
        <v>586.9</v>
      </c>
    </row>
    <row r="13" spans="1:6" ht="38.25" customHeight="1">
      <c r="A13" s="9" t="s">
        <v>112</v>
      </c>
      <c r="B13" s="12" t="s">
        <v>113</v>
      </c>
      <c r="C13" s="11">
        <v>67</v>
      </c>
      <c r="D13" s="11">
        <v>79</v>
      </c>
      <c r="E13" s="7">
        <f t="shared" si="0"/>
        <v>117.91044776119404</v>
      </c>
      <c r="F13" s="11">
        <v>103</v>
      </c>
    </row>
    <row r="14" spans="1:6" ht="21.75" customHeight="1">
      <c r="A14" s="5" t="s">
        <v>147</v>
      </c>
      <c r="B14" s="4" t="s">
        <v>148</v>
      </c>
      <c r="C14" s="3">
        <f>C15+C16</f>
        <v>11173</v>
      </c>
      <c r="D14" s="3">
        <f t="shared" ref="D14:F14" si="5">D15+D16</f>
        <v>7506</v>
      </c>
      <c r="E14" s="7">
        <f t="shared" si="0"/>
        <v>67.179808466839702</v>
      </c>
      <c r="F14" s="11">
        <f t="shared" si="5"/>
        <v>6995</v>
      </c>
    </row>
    <row r="15" spans="1:6" ht="23.25" customHeight="1">
      <c r="A15" s="9" t="s">
        <v>149</v>
      </c>
      <c r="B15" s="12" t="s">
        <v>150</v>
      </c>
      <c r="C15" s="11">
        <v>662</v>
      </c>
      <c r="D15" s="11">
        <v>83.8</v>
      </c>
      <c r="E15" s="7">
        <f t="shared" si="0"/>
        <v>12.658610271903322</v>
      </c>
      <c r="F15" s="11">
        <v>71.099999999999994</v>
      </c>
    </row>
    <row r="16" spans="1:6" ht="21.75" customHeight="1">
      <c r="A16" s="9" t="s">
        <v>151</v>
      </c>
      <c r="B16" s="12" t="s">
        <v>152</v>
      </c>
      <c r="C16" s="11">
        <v>10511</v>
      </c>
      <c r="D16" s="11">
        <v>7422.2</v>
      </c>
      <c r="E16" s="7">
        <f t="shared" si="0"/>
        <v>70.613642850347262</v>
      </c>
      <c r="F16" s="11">
        <v>6923.9</v>
      </c>
    </row>
    <row r="17" spans="1:6" ht="18" customHeight="1">
      <c r="A17" s="5" t="s">
        <v>14</v>
      </c>
      <c r="B17" s="4" t="s">
        <v>15</v>
      </c>
      <c r="C17" s="3">
        <v>649.1</v>
      </c>
      <c r="D17" s="3">
        <v>545.9</v>
      </c>
      <c r="E17" s="7">
        <f t="shared" si="0"/>
        <v>84.10106301032198</v>
      </c>
      <c r="F17" s="3">
        <v>488.8</v>
      </c>
    </row>
    <row r="18" spans="1:6" ht="14.25" customHeight="1">
      <c r="A18" s="5"/>
      <c r="B18" s="4" t="s">
        <v>16</v>
      </c>
      <c r="C18" s="3">
        <f>C19+C20+C21+C22+C23</f>
        <v>21355.599999999999</v>
      </c>
      <c r="D18" s="3">
        <f>D19+D20+D21+D22+D23+D24</f>
        <v>19585.2</v>
      </c>
      <c r="E18" s="7">
        <f t="shared" si="0"/>
        <v>91.70990278896403</v>
      </c>
      <c r="F18" s="3">
        <f t="shared" ref="F18" si="6">F19+F20+F21+F22+F23+F24</f>
        <v>16216.5</v>
      </c>
    </row>
    <row r="19" spans="1:6" ht="39.75" customHeight="1">
      <c r="A19" s="5" t="s">
        <v>17</v>
      </c>
      <c r="B19" s="4" t="s">
        <v>18</v>
      </c>
      <c r="C19" s="3">
        <v>7188</v>
      </c>
      <c r="D19" s="3">
        <v>4796.6000000000004</v>
      </c>
      <c r="E19" s="7">
        <f t="shared" si="0"/>
        <v>66.73066221480245</v>
      </c>
      <c r="F19" s="3">
        <v>4631</v>
      </c>
    </row>
    <row r="20" spans="1:6" ht="33" customHeight="1">
      <c r="A20" s="5" t="s">
        <v>19</v>
      </c>
      <c r="B20" s="4" t="s">
        <v>20</v>
      </c>
      <c r="C20" s="3">
        <v>141</v>
      </c>
      <c r="D20" s="3">
        <v>-39</v>
      </c>
      <c r="E20" s="7">
        <f t="shared" si="0"/>
        <v>-27.659574468085108</v>
      </c>
      <c r="F20" s="3">
        <v>41.5</v>
      </c>
    </row>
    <row r="21" spans="1:6" ht="27" customHeight="1">
      <c r="A21" s="5" t="s">
        <v>21</v>
      </c>
      <c r="B21" s="4" t="s">
        <v>22</v>
      </c>
      <c r="C21" s="3">
        <v>13126.6</v>
      </c>
      <c r="D21" s="3">
        <v>13884.8</v>
      </c>
      <c r="E21" s="7">
        <f t="shared" si="0"/>
        <v>105.77605777581398</v>
      </c>
      <c r="F21" s="3">
        <v>9291.9</v>
      </c>
    </row>
    <row r="22" spans="1:6" ht="17.25" customHeight="1">
      <c r="A22" s="5" t="s">
        <v>23</v>
      </c>
      <c r="B22" s="4" t="s">
        <v>24</v>
      </c>
      <c r="C22" s="3">
        <v>6</v>
      </c>
      <c r="D22" s="3">
        <v>1.2</v>
      </c>
      <c r="E22" s="7">
        <f t="shared" si="0"/>
        <v>20</v>
      </c>
      <c r="F22" s="3">
        <v>4.8</v>
      </c>
    </row>
    <row r="23" spans="1:6" ht="20.25" customHeight="1">
      <c r="A23" s="5" t="s">
        <v>25</v>
      </c>
      <c r="B23" s="4" t="s">
        <v>26</v>
      </c>
      <c r="C23" s="3">
        <v>894</v>
      </c>
      <c r="D23" s="3">
        <v>484</v>
      </c>
      <c r="E23" s="7">
        <f t="shared" si="0"/>
        <v>54.138702460850105</v>
      </c>
      <c r="F23" s="3">
        <v>563.6</v>
      </c>
    </row>
    <row r="24" spans="1:6" ht="20.25" customHeight="1">
      <c r="A24" s="5" t="s">
        <v>161</v>
      </c>
      <c r="B24" s="4" t="s">
        <v>162</v>
      </c>
      <c r="C24" s="3"/>
      <c r="D24" s="3">
        <v>457.6</v>
      </c>
      <c r="E24" s="7"/>
      <c r="F24" s="3">
        <v>1683.7</v>
      </c>
    </row>
    <row r="25" spans="1:6" ht="19.5" customHeight="1">
      <c r="A25" s="13" t="s">
        <v>101</v>
      </c>
      <c r="B25" s="4" t="s">
        <v>102</v>
      </c>
      <c r="C25" s="3">
        <f>C26</f>
        <v>151496</v>
      </c>
      <c r="D25" s="3">
        <f t="shared" ref="D25" si="7">D26</f>
        <v>122062.59999999999</v>
      </c>
      <c r="E25" s="7">
        <f t="shared" si="0"/>
        <v>80.571500237630033</v>
      </c>
      <c r="F25" s="3">
        <f>F26+F49</f>
        <v>92502.89999999998</v>
      </c>
    </row>
    <row r="26" spans="1:6" s="2" customFormat="1" ht="29.25" customHeight="1">
      <c r="A26" s="5" t="s">
        <v>27</v>
      </c>
      <c r="B26" s="4" t="s">
        <v>100</v>
      </c>
      <c r="C26" s="3">
        <f>C27+C30+C37+C47</f>
        <v>151496</v>
      </c>
      <c r="D26" s="3">
        <f>D27+D30+D37+D47</f>
        <v>122062.59999999999</v>
      </c>
      <c r="E26" s="7">
        <f t="shared" si="0"/>
        <v>80.571500237630033</v>
      </c>
      <c r="F26" s="24">
        <f>F27+F37+F47+F30</f>
        <v>92503.199999999983</v>
      </c>
    </row>
    <row r="27" spans="1:6" ht="38.25" customHeight="1">
      <c r="A27" s="13" t="s">
        <v>114</v>
      </c>
      <c r="B27" s="14" t="s">
        <v>28</v>
      </c>
      <c r="C27" s="15">
        <f>C28+C29</f>
        <v>23516.799999999999</v>
      </c>
      <c r="D27" s="15">
        <f>D28+D29</f>
        <v>19610.3</v>
      </c>
      <c r="E27" s="7">
        <f t="shared" si="0"/>
        <v>83.388471220574218</v>
      </c>
      <c r="F27" s="15">
        <f>F28+F29</f>
        <v>17060.2</v>
      </c>
    </row>
    <row r="28" spans="1:6" ht="28.5" customHeight="1">
      <c r="A28" s="9" t="s">
        <v>115</v>
      </c>
      <c r="B28" s="12" t="s">
        <v>29</v>
      </c>
      <c r="C28" s="11">
        <v>12828</v>
      </c>
      <c r="D28" s="11">
        <v>10690</v>
      </c>
      <c r="E28" s="7">
        <f t="shared" si="0"/>
        <v>83.333333333333343</v>
      </c>
      <c r="F28" s="11">
        <v>14326.6</v>
      </c>
    </row>
    <row r="29" spans="1:6" ht="44.25" customHeight="1">
      <c r="A29" s="9" t="s">
        <v>133</v>
      </c>
      <c r="B29" s="12" t="s">
        <v>104</v>
      </c>
      <c r="C29" s="11">
        <v>10688.8</v>
      </c>
      <c r="D29" s="11">
        <v>8920.2999999999993</v>
      </c>
      <c r="E29" s="7">
        <f t="shared" si="0"/>
        <v>83.454644113464553</v>
      </c>
      <c r="F29" s="11">
        <v>2733.6</v>
      </c>
    </row>
    <row r="30" spans="1:6" ht="25.5" customHeight="1">
      <c r="A30" s="13" t="s">
        <v>116</v>
      </c>
      <c r="B30" s="14" t="s">
        <v>30</v>
      </c>
      <c r="C30" s="15">
        <f>C36+C31+C32+C33+C34</f>
        <v>24408.5</v>
      </c>
      <c r="D30" s="15">
        <f>D36+D31+D32+D33+D34</f>
        <v>20867.399999999998</v>
      </c>
      <c r="E30" s="7">
        <f t="shared" si="0"/>
        <v>85.492348976790865</v>
      </c>
      <c r="F30" s="15">
        <f>F36+F31+F32+F33+F34+F35</f>
        <v>4568.8999999999996</v>
      </c>
    </row>
    <row r="31" spans="1:6" ht="54" customHeight="1">
      <c r="A31" s="9" t="s">
        <v>135</v>
      </c>
      <c r="B31" s="12" t="s">
        <v>136</v>
      </c>
      <c r="C31" s="11">
        <v>15679.6</v>
      </c>
      <c r="D31" s="11">
        <v>14592.9</v>
      </c>
      <c r="E31" s="7">
        <f t="shared" si="0"/>
        <v>93.069338503533245</v>
      </c>
      <c r="F31" s="11"/>
    </row>
    <row r="32" spans="1:6" ht="54" customHeight="1">
      <c r="A32" s="9" t="s">
        <v>164</v>
      </c>
      <c r="B32" s="12" t="s">
        <v>163</v>
      </c>
      <c r="C32" s="11">
        <v>2612.5</v>
      </c>
      <c r="D32" s="11">
        <v>2195.6</v>
      </c>
      <c r="E32" s="7">
        <f t="shared" si="0"/>
        <v>84.042105263157893</v>
      </c>
      <c r="F32" s="11"/>
    </row>
    <row r="33" spans="1:6" ht="54" customHeight="1">
      <c r="A33" s="9" t="s">
        <v>180</v>
      </c>
      <c r="B33" s="12" t="s">
        <v>166</v>
      </c>
      <c r="C33" s="11">
        <v>280.60000000000002</v>
      </c>
      <c r="D33" s="11">
        <v>280.60000000000002</v>
      </c>
      <c r="E33" s="7">
        <f t="shared" si="0"/>
        <v>100</v>
      </c>
      <c r="F33" s="11">
        <v>953.6</v>
      </c>
    </row>
    <row r="34" spans="1:6" ht="82.5" customHeight="1">
      <c r="A34" s="9" t="s">
        <v>178</v>
      </c>
      <c r="B34" s="12" t="s">
        <v>179</v>
      </c>
      <c r="C34" s="11">
        <v>1116.5</v>
      </c>
      <c r="D34" s="11"/>
      <c r="E34" s="7">
        <f t="shared" si="0"/>
        <v>0</v>
      </c>
      <c r="F34" s="11"/>
    </row>
    <row r="35" spans="1:6" ht="40.5" customHeight="1">
      <c r="A35" s="9" t="s">
        <v>167</v>
      </c>
      <c r="B35" s="12" t="s">
        <v>168</v>
      </c>
      <c r="C35" s="11"/>
      <c r="D35" s="11"/>
      <c r="E35" s="7"/>
      <c r="F35" s="11">
        <v>1644</v>
      </c>
    </row>
    <row r="36" spans="1:6" ht="14.25" customHeight="1">
      <c r="A36" s="9" t="s">
        <v>117</v>
      </c>
      <c r="B36" s="12" t="s">
        <v>31</v>
      </c>
      <c r="C36" s="11">
        <v>4719.3</v>
      </c>
      <c r="D36" s="11">
        <v>3798.3</v>
      </c>
      <c r="E36" s="7">
        <f t="shared" si="0"/>
        <v>80.484393871972543</v>
      </c>
      <c r="F36" s="27">
        <v>1971.3</v>
      </c>
    </row>
    <row r="37" spans="1:6" ht="42" customHeight="1">
      <c r="A37" s="13" t="s">
        <v>118</v>
      </c>
      <c r="B37" s="14" t="s">
        <v>32</v>
      </c>
      <c r="C37" s="15">
        <f>C38+C39+C40+C41+C42+C43+C45+C46+C44</f>
        <v>100614</v>
      </c>
      <c r="D37" s="15">
        <f t="shared" ref="D37:F37" si="8">D38+D39+D40+D41+D42+D43+D45+D46+D44</f>
        <v>80892.7</v>
      </c>
      <c r="E37" s="7">
        <f t="shared" si="0"/>
        <v>80.399049834019124</v>
      </c>
      <c r="F37" s="15">
        <f t="shared" si="8"/>
        <v>70111.7</v>
      </c>
    </row>
    <row r="38" spans="1:6" ht="24.75" customHeight="1">
      <c r="A38" s="9" t="s">
        <v>119</v>
      </c>
      <c r="B38" s="12" t="s">
        <v>35</v>
      </c>
      <c r="C38" s="11">
        <v>2312.4</v>
      </c>
      <c r="D38" s="11">
        <v>1322.7</v>
      </c>
      <c r="E38" s="7">
        <f t="shared" si="0"/>
        <v>57.200311364815768</v>
      </c>
      <c r="F38" s="11">
        <v>1419.2</v>
      </c>
    </row>
    <row r="39" spans="1:6" ht="25.5" customHeight="1">
      <c r="A39" s="9" t="s">
        <v>120</v>
      </c>
      <c r="B39" s="12" t="s">
        <v>36</v>
      </c>
      <c r="C39" s="11">
        <v>4107.2</v>
      </c>
      <c r="D39" s="11">
        <v>3406</v>
      </c>
      <c r="E39" s="7">
        <f t="shared" si="0"/>
        <v>82.927541877678223</v>
      </c>
      <c r="F39" s="11">
        <v>3099.4</v>
      </c>
    </row>
    <row r="40" spans="1:6" ht="36.75" customHeight="1">
      <c r="A40" s="9" t="s">
        <v>121</v>
      </c>
      <c r="B40" s="12" t="s">
        <v>37</v>
      </c>
      <c r="C40" s="11">
        <v>4906.2</v>
      </c>
      <c r="D40" s="11">
        <v>2210.6</v>
      </c>
      <c r="E40" s="7">
        <f t="shared" si="0"/>
        <v>45.057274469039179</v>
      </c>
      <c r="F40" s="11">
        <v>2379.1999999999998</v>
      </c>
    </row>
    <row r="41" spans="1:6" ht="42" customHeight="1" thickBot="1">
      <c r="A41" s="9" t="s">
        <v>122</v>
      </c>
      <c r="B41" s="12" t="s">
        <v>38</v>
      </c>
      <c r="C41" s="11">
        <v>468</v>
      </c>
      <c r="D41" s="11">
        <v>360.1</v>
      </c>
      <c r="E41" s="7">
        <f t="shared" si="0"/>
        <v>76.944444444444443</v>
      </c>
      <c r="F41" s="11">
        <v>343.3</v>
      </c>
    </row>
    <row r="42" spans="1:6" ht="67.5" customHeight="1" thickBot="1">
      <c r="A42" s="9" t="s">
        <v>123</v>
      </c>
      <c r="B42" s="20" t="s">
        <v>141</v>
      </c>
      <c r="C42" s="11">
        <v>4742</v>
      </c>
      <c r="D42" s="11">
        <v>3690.2</v>
      </c>
      <c r="E42" s="7">
        <f t="shared" si="0"/>
        <v>77.819485449177563</v>
      </c>
      <c r="F42" s="11">
        <v>2695.9</v>
      </c>
    </row>
    <row r="43" spans="1:6" ht="24.75" customHeight="1">
      <c r="A43" s="9" t="s">
        <v>124</v>
      </c>
      <c r="B43" s="12" t="s">
        <v>33</v>
      </c>
      <c r="C43" s="11">
        <v>688.1</v>
      </c>
      <c r="D43" s="11">
        <v>516.1</v>
      </c>
      <c r="E43" s="7">
        <f t="shared" si="0"/>
        <v>75.003633192849875</v>
      </c>
      <c r="F43" s="11">
        <v>485.1</v>
      </c>
    </row>
    <row r="44" spans="1:6" ht="82.5" customHeight="1">
      <c r="A44" s="9" t="s">
        <v>140</v>
      </c>
      <c r="B44" s="12" t="s">
        <v>142</v>
      </c>
      <c r="C44" s="11">
        <v>38</v>
      </c>
      <c r="D44" s="11">
        <v>38</v>
      </c>
      <c r="E44" s="7">
        <f t="shared" si="0"/>
        <v>100</v>
      </c>
      <c r="F44" s="11"/>
    </row>
    <row r="45" spans="1:6" ht="54.75" customHeight="1">
      <c r="A45" s="9" t="s">
        <v>125</v>
      </c>
      <c r="B45" s="12" t="s">
        <v>34</v>
      </c>
      <c r="C45" s="11">
        <v>307.8</v>
      </c>
      <c r="D45" s="11">
        <v>49.1</v>
      </c>
      <c r="E45" s="7">
        <f t="shared" si="0"/>
        <v>15.951916829109811</v>
      </c>
      <c r="F45" s="11"/>
    </row>
    <row r="46" spans="1:6">
      <c r="A46" s="9" t="s">
        <v>126</v>
      </c>
      <c r="B46" s="12" t="s">
        <v>39</v>
      </c>
      <c r="C46" s="11">
        <v>83044.3</v>
      </c>
      <c r="D46" s="11">
        <v>69299.899999999994</v>
      </c>
      <c r="E46" s="7">
        <f t="shared" si="0"/>
        <v>83.449315606248703</v>
      </c>
      <c r="F46" s="11">
        <v>59689.599999999999</v>
      </c>
    </row>
    <row r="47" spans="1:6" ht="14.25" customHeight="1">
      <c r="A47" s="13" t="s">
        <v>134</v>
      </c>
      <c r="B47" s="14" t="s">
        <v>40</v>
      </c>
      <c r="C47" s="15">
        <f>C48</f>
        <v>2956.7</v>
      </c>
      <c r="D47" s="15">
        <f t="shared" ref="D47:F47" si="9">D48</f>
        <v>692.2</v>
      </c>
      <c r="E47" s="7">
        <f t="shared" si="0"/>
        <v>23.411235499036088</v>
      </c>
      <c r="F47" s="15">
        <f t="shared" si="9"/>
        <v>762.4</v>
      </c>
    </row>
    <row r="48" spans="1:6" s="2" customFormat="1" ht="31.5" customHeight="1">
      <c r="A48" s="9" t="s">
        <v>128</v>
      </c>
      <c r="B48" s="12" t="s">
        <v>99</v>
      </c>
      <c r="C48" s="11">
        <v>2956.7</v>
      </c>
      <c r="D48" s="11">
        <v>692.2</v>
      </c>
      <c r="E48" s="7">
        <f t="shared" si="0"/>
        <v>23.411235499036088</v>
      </c>
      <c r="F48" s="11">
        <v>762.4</v>
      </c>
    </row>
    <row r="49" spans="1:6" s="2" customFormat="1" ht="55.5" customHeight="1">
      <c r="A49" s="13" t="s">
        <v>110</v>
      </c>
      <c r="B49" s="14" t="s">
        <v>111</v>
      </c>
      <c r="C49" s="11"/>
      <c r="D49" s="11"/>
      <c r="E49" s="7"/>
      <c r="F49" s="11">
        <v>-0.3</v>
      </c>
    </row>
    <row r="50" spans="1:6" ht="16.5" customHeight="1">
      <c r="A50" s="3"/>
      <c r="B50" s="4" t="s">
        <v>41</v>
      </c>
      <c r="C50" s="3">
        <f>C4+C25</f>
        <v>245213.8</v>
      </c>
      <c r="D50" s="3">
        <f>D4+D25</f>
        <v>192986.59999999998</v>
      </c>
      <c r="E50" s="7">
        <f t="shared" si="0"/>
        <v>78.701361832001297</v>
      </c>
      <c r="F50" s="24">
        <f>F4+F25</f>
        <v>160810.09999999998</v>
      </c>
    </row>
  </sheetData>
  <mergeCells count="7">
    <mergeCell ref="F2:F3"/>
    <mergeCell ref="A1:E1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8"/>
  <sheetViews>
    <sheetView topLeftCell="A28" workbookViewId="0">
      <selection activeCell="E44" sqref="E44"/>
    </sheetView>
  </sheetViews>
  <sheetFormatPr defaultRowHeight="15"/>
  <cols>
    <col min="1" max="1" width="35" customWidth="1"/>
    <col min="2" max="2" width="6.28515625" customWidth="1"/>
    <col min="3" max="3" width="5.42578125" customWidth="1"/>
    <col min="4" max="4" width="13.7109375" customWidth="1"/>
    <col min="5" max="5" width="13.140625" customWidth="1"/>
    <col min="7" max="7" width="12.5703125" customWidth="1"/>
  </cols>
  <sheetData>
    <row r="1" spans="1:7">
      <c r="A1" s="59" t="s">
        <v>188</v>
      </c>
      <c r="B1" s="59"/>
      <c r="C1" s="59"/>
      <c r="D1" s="59"/>
      <c r="E1" s="59"/>
      <c r="F1" s="59"/>
      <c r="G1" s="16"/>
    </row>
    <row r="2" spans="1:7">
      <c r="A2" s="59"/>
      <c r="B2" s="59"/>
      <c r="C2" s="59"/>
      <c r="D2" s="59"/>
      <c r="E2" s="59"/>
      <c r="F2" s="59"/>
      <c r="G2" s="16"/>
    </row>
    <row r="3" spans="1:7" ht="49.5" customHeight="1">
      <c r="A3" s="29" t="s">
        <v>42</v>
      </c>
      <c r="B3" s="29" t="s">
        <v>43</v>
      </c>
      <c r="C3" s="29" t="s">
        <v>44</v>
      </c>
      <c r="D3" s="30" t="s">
        <v>103</v>
      </c>
      <c r="E3" s="30" t="s">
        <v>192</v>
      </c>
      <c r="F3" s="31" t="s">
        <v>45</v>
      </c>
      <c r="G3" s="32" t="s">
        <v>193</v>
      </c>
    </row>
    <row r="4" spans="1:7" ht="13.5" customHeight="1">
      <c r="A4" s="17" t="s">
        <v>46</v>
      </c>
      <c r="B4" s="18" t="s">
        <v>47</v>
      </c>
      <c r="C4" s="18" t="s">
        <v>93</v>
      </c>
      <c r="D4" s="35">
        <f>D5+D6+D7+D9+D11+D12+D8</f>
        <v>40187</v>
      </c>
      <c r="E4" s="35">
        <f>E5+E6+E7+E9+E11+E12+E8</f>
        <v>29364.2</v>
      </c>
      <c r="F4" s="36">
        <f t="shared" ref="F4:F44" si="0">E4/D4*100</f>
        <v>73.068902879040493</v>
      </c>
      <c r="G4" s="35">
        <f>G5+G6+G7+G9+G11+G12+G10</f>
        <v>28482.799999999999</v>
      </c>
    </row>
    <row r="5" spans="1:7" ht="41.25" customHeight="1">
      <c r="A5" s="23" t="s">
        <v>48</v>
      </c>
      <c r="B5" s="19" t="s">
        <v>47</v>
      </c>
      <c r="C5" s="19" t="s">
        <v>49</v>
      </c>
      <c r="D5" s="37">
        <v>5584.2</v>
      </c>
      <c r="E5" s="37">
        <v>4384.1000000000004</v>
      </c>
      <c r="F5" s="36">
        <f t="shared" si="0"/>
        <v>78.509007557035943</v>
      </c>
      <c r="G5" s="37">
        <v>4392.3999999999996</v>
      </c>
    </row>
    <row r="6" spans="1:7" ht="37.5" customHeight="1">
      <c r="A6" s="23" t="s">
        <v>50</v>
      </c>
      <c r="B6" s="19" t="s">
        <v>47</v>
      </c>
      <c r="C6" s="19" t="s">
        <v>51</v>
      </c>
      <c r="D6" s="37">
        <v>482</v>
      </c>
      <c r="E6" s="37">
        <v>368.1</v>
      </c>
      <c r="F6" s="36">
        <f t="shared" si="0"/>
        <v>76.369294605809131</v>
      </c>
      <c r="G6" s="37">
        <v>375</v>
      </c>
    </row>
    <row r="7" spans="1:7" ht="24.75" customHeight="1">
      <c r="A7" s="23" t="s">
        <v>52</v>
      </c>
      <c r="B7" s="19" t="s">
        <v>47</v>
      </c>
      <c r="C7" s="19" t="s">
        <v>53</v>
      </c>
      <c r="D7" s="37">
        <v>27033.8</v>
      </c>
      <c r="E7" s="37">
        <v>19752.2</v>
      </c>
      <c r="F7" s="36">
        <f t="shared" si="0"/>
        <v>73.064829953613625</v>
      </c>
      <c r="G7" s="37">
        <v>19683.2</v>
      </c>
    </row>
    <row r="8" spans="1:7" ht="17.25" customHeight="1">
      <c r="A8" s="23" t="s">
        <v>137</v>
      </c>
      <c r="B8" s="19" t="s">
        <v>47</v>
      </c>
      <c r="C8" s="19" t="s">
        <v>61</v>
      </c>
      <c r="D8" s="37">
        <v>38</v>
      </c>
      <c r="E8" s="37">
        <v>38</v>
      </c>
      <c r="F8" s="36">
        <f t="shared" si="0"/>
        <v>100</v>
      </c>
      <c r="G8" s="37"/>
    </row>
    <row r="9" spans="1:7" ht="39" customHeight="1">
      <c r="A9" s="23" t="s">
        <v>54</v>
      </c>
      <c r="B9" s="19" t="s">
        <v>47</v>
      </c>
      <c r="C9" s="19" t="s">
        <v>55</v>
      </c>
      <c r="D9" s="37">
        <v>3542</v>
      </c>
      <c r="E9" s="37">
        <v>2899.5</v>
      </c>
      <c r="F9" s="36">
        <f t="shared" si="0"/>
        <v>81.860530773574254</v>
      </c>
      <c r="G9" s="37">
        <v>2883.4</v>
      </c>
    </row>
    <row r="10" spans="1:7" ht="27" customHeight="1">
      <c r="A10" s="23" t="s">
        <v>185</v>
      </c>
      <c r="B10" s="19"/>
      <c r="C10" s="19"/>
      <c r="D10" s="37"/>
      <c r="E10" s="37"/>
      <c r="F10" s="36"/>
      <c r="G10" s="37">
        <v>90</v>
      </c>
    </row>
    <row r="11" spans="1:7" ht="15" customHeight="1">
      <c r="A11" s="23" t="s">
        <v>56</v>
      </c>
      <c r="B11" s="19" t="s">
        <v>47</v>
      </c>
      <c r="C11" s="19" t="s">
        <v>84</v>
      </c>
      <c r="D11" s="37">
        <v>513.29999999999995</v>
      </c>
      <c r="E11" s="37"/>
      <c r="F11" s="36">
        <f t="shared" si="0"/>
        <v>0</v>
      </c>
      <c r="G11" s="37"/>
    </row>
    <row r="12" spans="1:7" ht="13.5" customHeight="1">
      <c r="A12" s="23" t="s">
        <v>58</v>
      </c>
      <c r="B12" s="19" t="s">
        <v>47</v>
      </c>
      <c r="C12" s="19" t="s">
        <v>89</v>
      </c>
      <c r="D12" s="37">
        <v>2993.7</v>
      </c>
      <c r="E12" s="37">
        <v>1922.3</v>
      </c>
      <c r="F12" s="36">
        <f t="shared" si="0"/>
        <v>64.211510839429479</v>
      </c>
      <c r="G12" s="37">
        <v>1058.8</v>
      </c>
    </row>
    <row r="13" spans="1:7" s="1" customFormat="1" ht="15.75" customHeight="1">
      <c r="A13" s="17" t="s">
        <v>90</v>
      </c>
      <c r="B13" s="18" t="s">
        <v>49</v>
      </c>
      <c r="C13" s="18" t="s">
        <v>93</v>
      </c>
      <c r="D13" s="38">
        <f>D14</f>
        <v>688.1</v>
      </c>
      <c r="E13" s="38">
        <f t="shared" ref="E13" si="1">E14</f>
        <v>462.1</v>
      </c>
      <c r="F13" s="36">
        <f t="shared" si="0"/>
        <v>67.155936637116696</v>
      </c>
      <c r="G13" s="38">
        <f t="shared" ref="G13" si="2">G14</f>
        <v>433.1</v>
      </c>
    </row>
    <row r="14" spans="1:7" ht="16.5" customHeight="1">
      <c r="A14" s="23" t="s">
        <v>91</v>
      </c>
      <c r="B14" s="19" t="s">
        <v>49</v>
      </c>
      <c r="C14" s="19" t="s">
        <v>51</v>
      </c>
      <c r="D14" s="37">
        <v>688.1</v>
      </c>
      <c r="E14" s="37">
        <v>462.1</v>
      </c>
      <c r="F14" s="48">
        <f t="shared" si="0"/>
        <v>67.155936637116696</v>
      </c>
      <c r="G14" s="38">
        <v>433.1</v>
      </c>
    </row>
    <row r="15" spans="1:7" ht="16.5" customHeight="1">
      <c r="A15" s="43" t="s">
        <v>153</v>
      </c>
      <c r="B15" s="44" t="s">
        <v>51</v>
      </c>
      <c r="C15" s="44" t="s">
        <v>93</v>
      </c>
      <c r="D15" s="38">
        <f>D16+D17</f>
        <v>145.4</v>
      </c>
      <c r="E15" s="38">
        <f t="shared" ref="E15:G15" si="3">E16+E17</f>
        <v>7.8</v>
      </c>
      <c r="F15" s="36">
        <f t="shared" si="0"/>
        <v>5.3645116918844566</v>
      </c>
      <c r="G15" s="37">
        <f t="shared" si="3"/>
        <v>5.5</v>
      </c>
    </row>
    <row r="16" spans="1:7" ht="16.5" customHeight="1">
      <c r="A16" s="45" t="s">
        <v>154</v>
      </c>
      <c r="B16" s="46" t="s">
        <v>51</v>
      </c>
      <c r="C16" s="46" t="s">
        <v>78</v>
      </c>
      <c r="D16" s="37">
        <v>125.4</v>
      </c>
      <c r="E16" s="37">
        <v>7.8</v>
      </c>
      <c r="F16" s="48">
        <f t="shared" si="0"/>
        <v>6.2200956937799043</v>
      </c>
      <c r="G16" s="38">
        <v>5.5</v>
      </c>
    </row>
    <row r="17" spans="1:7" ht="41.25" customHeight="1">
      <c r="A17" s="23" t="s">
        <v>155</v>
      </c>
      <c r="B17" s="19" t="s">
        <v>51</v>
      </c>
      <c r="C17" s="19" t="s">
        <v>59</v>
      </c>
      <c r="D17" s="37">
        <v>20</v>
      </c>
      <c r="E17" s="38"/>
      <c r="F17" s="36">
        <f t="shared" si="0"/>
        <v>0</v>
      </c>
      <c r="G17" s="38"/>
    </row>
    <row r="18" spans="1:7" ht="12.75" customHeight="1">
      <c r="A18" s="17" t="s">
        <v>60</v>
      </c>
      <c r="B18" s="18" t="s">
        <v>53</v>
      </c>
      <c r="C18" s="18" t="s">
        <v>93</v>
      </c>
      <c r="D18" s="38">
        <f>D20+D22+D21+D19</f>
        <v>23561.3</v>
      </c>
      <c r="E18" s="38">
        <f t="shared" ref="E18:G18" si="4">E20+E22+E21+E19</f>
        <v>11587.9</v>
      </c>
      <c r="F18" s="36">
        <f t="shared" si="0"/>
        <v>49.181921201291949</v>
      </c>
      <c r="G18" s="38">
        <f t="shared" si="4"/>
        <v>4216.8999999999996</v>
      </c>
    </row>
    <row r="19" spans="1:7" s="2" customFormat="1" ht="12.75" customHeight="1">
      <c r="A19" s="23" t="s">
        <v>156</v>
      </c>
      <c r="B19" s="19" t="s">
        <v>53</v>
      </c>
      <c r="C19" s="19" t="s">
        <v>61</v>
      </c>
      <c r="D19" s="37">
        <v>396.5</v>
      </c>
      <c r="E19" s="37"/>
      <c r="F19" s="36">
        <f t="shared" si="0"/>
        <v>0</v>
      </c>
      <c r="G19" s="37">
        <v>45</v>
      </c>
    </row>
    <row r="20" spans="1:7" ht="13.5" customHeight="1">
      <c r="A20" s="19" t="s">
        <v>62</v>
      </c>
      <c r="B20" s="19" t="s">
        <v>53</v>
      </c>
      <c r="C20" s="19" t="s">
        <v>63</v>
      </c>
      <c r="D20" s="37">
        <v>1372</v>
      </c>
      <c r="E20" s="37">
        <v>1025.3</v>
      </c>
      <c r="F20" s="36">
        <f t="shared" si="0"/>
        <v>74.730320699708457</v>
      </c>
      <c r="G20" s="37">
        <v>979.1</v>
      </c>
    </row>
    <row r="21" spans="1:7" ht="13.5" customHeight="1">
      <c r="A21" s="19" t="s">
        <v>97</v>
      </c>
      <c r="B21" s="19" t="s">
        <v>53</v>
      </c>
      <c r="C21" s="19" t="s">
        <v>73</v>
      </c>
      <c r="D21" s="37">
        <v>21564.799999999999</v>
      </c>
      <c r="E21" s="37">
        <v>10462.6</v>
      </c>
      <c r="F21" s="36">
        <f t="shared" si="0"/>
        <v>48.517027748924171</v>
      </c>
      <c r="G21" s="37">
        <v>3092.8</v>
      </c>
    </row>
    <row r="22" spans="1:7" ht="28.5" customHeight="1">
      <c r="A22" s="19" t="s">
        <v>64</v>
      </c>
      <c r="B22" s="19" t="s">
        <v>53</v>
      </c>
      <c r="C22" s="19" t="s">
        <v>57</v>
      </c>
      <c r="D22" s="37">
        <v>228</v>
      </c>
      <c r="E22" s="37">
        <v>100</v>
      </c>
      <c r="F22" s="36">
        <f t="shared" si="0"/>
        <v>43.859649122807014</v>
      </c>
      <c r="G22" s="37">
        <v>100</v>
      </c>
    </row>
    <row r="23" spans="1:7" ht="15" customHeight="1">
      <c r="A23" s="18" t="s">
        <v>65</v>
      </c>
      <c r="B23" s="18" t="s">
        <v>61</v>
      </c>
      <c r="C23" s="18" t="s">
        <v>93</v>
      </c>
      <c r="D23" s="38">
        <f>D25+D24+D26</f>
        <v>6097.2000000000007</v>
      </c>
      <c r="E23" s="38">
        <f t="shared" ref="E23:G23" si="5">E25+E24+E26</f>
        <v>3676.5</v>
      </c>
      <c r="F23" s="36">
        <f t="shared" si="0"/>
        <v>60.298169651643377</v>
      </c>
      <c r="G23" s="38">
        <f t="shared" si="5"/>
        <v>3733.5</v>
      </c>
    </row>
    <row r="24" spans="1:7" s="2" customFormat="1" ht="15" customHeight="1">
      <c r="A24" s="19" t="s">
        <v>96</v>
      </c>
      <c r="B24" s="19" t="s">
        <v>61</v>
      </c>
      <c r="C24" s="19" t="s">
        <v>47</v>
      </c>
      <c r="D24" s="37">
        <v>190</v>
      </c>
      <c r="E24" s="37">
        <v>36.5</v>
      </c>
      <c r="F24" s="36">
        <f t="shared" si="0"/>
        <v>19.210526315789473</v>
      </c>
      <c r="G24" s="37">
        <v>33.799999999999997</v>
      </c>
    </row>
    <row r="25" spans="1:7" ht="13.5" customHeight="1">
      <c r="A25" s="19" t="s">
        <v>66</v>
      </c>
      <c r="B25" s="19" t="s">
        <v>61</v>
      </c>
      <c r="C25" s="19" t="s">
        <v>49</v>
      </c>
      <c r="D25" s="37">
        <v>1677.4</v>
      </c>
      <c r="E25" s="37">
        <v>619.20000000000005</v>
      </c>
      <c r="F25" s="36">
        <f t="shared" si="0"/>
        <v>36.91427208775486</v>
      </c>
      <c r="G25" s="37">
        <v>1056.0999999999999</v>
      </c>
    </row>
    <row r="26" spans="1:7" ht="13.5" customHeight="1">
      <c r="A26" s="19" t="s">
        <v>157</v>
      </c>
      <c r="B26" s="19" t="s">
        <v>61</v>
      </c>
      <c r="C26" s="19" t="s">
        <v>51</v>
      </c>
      <c r="D26" s="37">
        <v>4229.8</v>
      </c>
      <c r="E26" s="37">
        <v>3020.8</v>
      </c>
      <c r="F26" s="36">
        <f t="shared" si="0"/>
        <v>71.4170882784056</v>
      </c>
      <c r="G26" s="37">
        <v>2643.6</v>
      </c>
    </row>
    <row r="27" spans="1:7" ht="14.25" customHeight="1">
      <c r="A27" s="18" t="s">
        <v>67</v>
      </c>
      <c r="B27" s="18" t="s">
        <v>68</v>
      </c>
      <c r="C27" s="18" t="s">
        <v>93</v>
      </c>
      <c r="D27" s="38">
        <f>D28+D29+D31+D32+D30</f>
        <v>152135.6</v>
      </c>
      <c r="E27" s="38">
        <f>E28+E29+E31+E32+E30</f>
        <v>120895.4</v>
      </c>
      <c r="F27" s="36">
        <f t="shared" si="0"/>
        <v>79.46555572791641</v>
      </c>
      <c r="G27" s="38">
        <f t="shared" ref="G27" si="6">G28+G29+G31+G32+G30</f>
        <v>100994.10000000002</v>
      </c>
    </row>
    <row r="28" spans="1:7" ht="15" customHeight="1">
      <c r="A28" s="19" t="s">
        <v>69</v>
      </c>
      <c r="B28" s="19" t="s">
        <v>68</v>
      </c>
      <c r="C28" s="19" t="s">
        <v>47</v>
      </c>
      <c r="D28" s="37">
        <v>16621</v>
      </c>
      <c r="E28" s="39">
        <v>12768</v>
      </c>
      <c r="F28" s="36">
        <f t="shared" si="0"/>
        <v>76.818482642440287</v>
      </c>
      <c r="G28" s="39">
        <v>11298.8</v>
      </c>
    </row>
    <row r="29" spans="1:7" ht="14.25" customHeight="1">
      <c r="A29" s="19" t="s">
        <v>70</v>
      </c>
      <c r="B29" s="19" t="s">
        <v>68</v>
      </c>
      <c r="C29" s="19" t="s">
        <v>49</v>
      </c>
      <c r="D29" s="37">
        <v>121897.60000000001</v>
      </c>
      <c r="E29" s="39">
        <v>96940.7</v>
      </c>
      <c r="F29" s="36">
        <f t="shared" si="0"/>
        <v>79.526340141233291</v>
      </c>
      <c r="G29" s="39">
        <v>79440</v>
      </c>
    </row>
    <row r="30" spans="1:7" ht="12" customHeight="1">
      <c r="A30" s="19" t="s">
        <v>130</v>
      </c>
      <c r="B30" s="19" t="s">
        <v>68</v>
      </c>
      <c r="C30" s="19" t="s">
        <v>51</v>
      </c>
      <c r="D30" s="37">
        <v>9305</v>
      </c>
      <c r="E30" s="39">
        <v>7866.4</v>
      </c>
      <c r="F30" s="36"/>
      <c r="G30" s="39">
        <v>6326.1</v>
      </c>
    </row>
    <row r="31" spans="1:7" ht="24" customHeight="1">
      <c r="A31" s="19" t="s">
        <v>71</v>
      </c>
      <c r="B31" s="19" t="s">
        <v>68</v>
      </c>
      <c r="C31" s="19" t="s">
        <v>68</v>
      </c>
      <c r="D31" s="37">
        <v>545</v>
      </c>
      <c r="E31" s="39">
        <v>505.5</v>
      </c>
      <c r="F31" s="36">
        <f t="shared" si="0"/>
        <v>92.752293577981646</v>
      </c>
      <c r="G31" s="37">
        <v>954.6</v>
      </c>
    </row>
    <row r="32" spans="1:7" ht="15" customHeight="1">
      <c r="A32" s="19" t="s">
        <v>72</v>
      </c>
      <c r="B32" s="19" t="s">
        <v>68</v>
      </c>
      <c r="C32" s="19" t="s">
        <v>73</v>
      </c>
      <c r="D32" s="37">
        <v>3767</v>
      </c>
      <c r="E32" s="37">
        <v>2814.8</v>
      </c>
      <c r="F32" s="36">
        <f t="shared" si="0"/>
        <v>74.722590921157433</v>
      </c>
      <c r="G32" s="37">
        <v>2974.6</v>
      </c>
    </row>
    <row r="33" spans="1:7" ht="15" customHeight="1">
      <c r="A33" s="18" t="s">
        <v>92</v>
      </c>
      <c r="B33" s="18" t="s">
        <v>63</v>
      </c>
      <c r="C33" s="18" t="s">
        <v>93</v>
      </c>
      <c r="D33" s="38">
        <f>D34</f>
        <v>13567.5</v>
      </c>
      <c r="E33" s="38">
        <f t="shared" ref="E33" si="7">E34</f>
        <v>11270.1</v>
      </c>
      <c r="F33" s="36">
        <f t="shared" si="0"/>
        <v>83.066887783305702</v>
      </c>
      <c r="G33" s="38">
        <f t="shared" ref="G33" si="8">G34</f>
        <v>11556.5</v>
      </c>
    </row>
    <row r="34" spans="1:7">
      <c r="A34" s="19" t="s">
        <v>74</v>
      </c>
      <c r="B34" s="19" t="s">
        <v>63</v>
      </c>
      <c r="C34" s="19" t="s">
        <v>47</v>
      </c>
      <c r="D34" s="37">
        <v>13567.5</v>
      </c>
      <c r="E34" s="39">
        <v>11270.1</v>
      </c>
      <c r="F34" s="36">
        <f t="shared" si="0"/>
        <v>83.066887783305702</v>
      </c>
      <c r="G34" s="39">
        <v>11556.5</v>
      </c>
    </row>
    <row r="35" spans="1:7" ht="15" customHeight="1">
      <c r="A35" s="18" t="s">
        <v>77</v>
      </c>
      <c r="B35" s="18" t="s">
        <v>78</v>
      </c>
      <c r="C35" s="18" t="s">
        <v>93</v>
      </c>
      <c r="D35" s="38">
        <f>D36+D37+D38+D39</f>
        <v>13125.5</v>
      </c>
      <c r="E35" s="38">
        <f t="shared" ref="E35" si="9">E36+E37+E38+E39</f>
        <v>8068.2</v>
      </c>
      <c r="F35" s="36">
        <f t="shared" si="0"/>
        <v>61.469658298731474</v>
      </c>
      <c r="G35" s="38">
        <f t="shared" ref="G35" si="10">G36+G37+G38+G39</f>
        <v>7945.2000000000007</v>
      </c>
    </row>
    <row r="36" spans="1:7" ht="12.75" customHeight="1">
      <c r="A36" s="19" t="s">
        <v>79</v>
      </c>
      <c r="B36" s="19" t="s">
        <v>78</v>
      </c>
      <c r="C36" s="19" t="s">
        <v>47</v>
      </c>
      <c r="D36" s="37">
        <v>1010.5</v>
      </c>
      <c r="E36" s="37">
        <v>620.79999999999995</v>
      </c>
      <c r="F36" s="36">
        <f t="shared" si="0"/>
        <v>61.434933201385448</v>
      </c>
      <c r="G36" s="37">
        <v>748.9</v>
      </c>
    </row>
    <row r="37" spans="1:7" ht="15.75" customHeight="1">
      <c r="A37" s="19" t="s">
        <v>80</v>
      </c>
      <c r="B37" s="19" t="s">
        <v>78</v>
      </c>
      <c r="C37" s="19" t="s">
        <v>51</v>
      </c>
      <c r="D37" s="37">
        <v>866.2</v>
      </c>
      <c r="E37" s="37">
        <v>775.4</v>
      </c>
      <c r="F37" s="36">
        <f t="shared" si="0"/>
        <v>89.517432463634265</v>
      </c>
      <c r="G37" s="37">
        <v>1493.5</v>
      </c>
    </row>
    <row r="38" spans="1:7" ht="12.75" customHeight="1">
      <c r="A38" s="19" t="s">
        <v>81</v>
      </c>
      <c r="B38" s="19" t="s">
        <v>78</v>
      </c>
      <c r="C38" s="19" t="s">
        <v>53</v>
      </c>
      <c r="D38" s="37">
        <v>10694</v>
      </c>
      <c r="E38" s="39">
        <v>6235.7</v>
      </c>
      <c r="F38" s="36">
        <f t="shared" si="0"/>
        <v>58.310267439685802</v>
      </c>
      <c r="G38" s="39">
        <v>5327.2</v>
      </c>
    </row>
    <row r="39" spans="1:7" ht="30" customHeight="1">
      <c r="A39" s="19" t="s">
        <v>82</v>
      </c>
      <c r="B39" s="19" t="s">
        <v>78</v>
      </c>
      <c r="C39" s="19" t="s">
        <v>55</v>
      </c>
      <c r="D39" s="37">
        <v>554.79999999999995</v>
      </c>
      <c r="E39" s="37">
        <v>436.3</v>
      </c>
      <c r="F39" s="36">
        <f t="shared" si="0"/>
        <v>78.640951694304263</v>
      </c>
      <c r="G39" s="37">
        <v>375.6</v>
      </c>
    </row>
    <row r="40" spans="1:7" s="1" customFormat="1" ht="15.75" customHeight="1">
      <c r="A40" s="18" t="s">
        <v>76</v>
      </c>
      <c r="B40" s="18" t="s">
        <v>84</v>
      </c>
      <c r="C40" s="18" t="s">
        <v>93</v>
      </c>
      <c r="D40" s="38">
        <f>D41</f>
        <v>516</v>
      </c>
      <c r="E40" s="38">
        <f t="shared" ref="E40" si="11">E41</f>
        <v>373</v>
      </c>
      <c r="F40" s="36">
        <f t="shared" si="0"/>
        <v>72.286821705426348</v>
      </c>
      <c r="G40" s="38">
        <f t="shared" ref="G40" si="12">G41</f>
        <v>344</v>
      </c>
    </row>
    <row r="41" spans="1:7" ht="12" customHeight="1">
      <c r="A41" s="19" t="s">
        <v>94</v>
      </c>
      <c r="B41" s="19" t="s">
        <v>84</v>
      </c>
      <c r="C41" s="19" t="s">
        <v>49</v>
      </c>
      <c r="D41" s="37">
        <v>516</v>
      </c>
      <c r="E41" s="37">
        <v>373</v>
      </c>
      <c r="F41" s="36">
        <f t="shared" si="0"/>
        <v>72.286821705426348</v>
      </c>
      <c r="G41" s="37">
        <v>344</v>
      </c>
    </row>
    <row r="42" spans="1:7" s="1" customFormat="1" ht="15.75" customHeight="1">
      <c r="A42" s="18" t="s">
        <v>95</v>
      </c>
      <c r="B42" s="18" t="s">
        <v>57</v>
      </c>
      <c r="C42" s="18" t="s">
        <v>93</v>
      </c>
      <c r="D42" s="38">
        <f>D43</f>
        <v>1100</v>
      </c>
      <c r="E42" s="38">
        <f t="shared" ref="E42" si="13">E43</f>
        <v>974.9</v>
      </c>
      <c r="F42" s="36">
        <f t="shared" si="0"/>
        <v>88.627272727272725</v>
      </c>
      <c r="G42" s="38">
        <f t="shared" ref="G42" si="14">G43</f>
        <v>1093.5999999999999</v>
      </c>
    </row>
    <row r="43" spans="1:7" ht="16.5" customHeight="1">
      <c r="A43" s="19" t="s">
        <v>75</v>
      </c>
      <c r="B43" s="19" t="s">
        <v>57</v>
      </c>
      <c r="C43" s="19" t="s">
        <v>47</v>
      </c>
      <c r="D43" s="37">
        <v>1100</v>
      </c>
      <c r="E43" s="37">
        <v>974.9</v>
      </c>
      <c r="F43" s="36">
        <f t="shared" si="0"/>
        <v>88.627272727272725</v>
      </c>
      <c r="G43" s="37">
        <v>1093.5999999999999</v>
      </c>
    </row>
    <row r="44" spans="1:7" ht="14.25" customHeight="1">
      <c r="A44" s="17" t="s">
        <v>86</v>
      </c>
      <c r="B44" s="18"/>
      <c r="C44" s="18"/>
      <c r="D44" s="38">
        <f>D4+D13+D18+D23+D27+D33+D35+D40+D42+D15</f>
        <v>251123.6</v>
      </c>
      <c r="E44" s="38">
        <f t="shared" ref="E44:G44" si="15">E4+E13+E18+E23+E27+E33+E35+E40+E42+E15</f>
        <v>186680.09999999998</v>
      </c>
      <c r="F44" s="36">
        <f t="shared" si="0"/>
        <v>74.337935582318821</v>
      </c>
      <c r="G44" s="38">
        <f t="shared" si="15"/>
        <v>158805.20000000004</v>
      </c>
    </row>
    <row r="45" spans="1:7" ht="12.75" customHeight="1">
      <c r="A45" s="17" t="s">
        <v>87</v>
      </c>
      <c r="B45" s="17"/>
      <c r="C45" s="17"/>
      <c r="D45" s="38">
        <v>-5909.8</v>
      </c>
      <c r="E45" s="38">
        <v>6306.5</v>
      </c>
      <c r="F45" s="35"/>
      <c r="G45" s="37">
        <v>2004.9</v>
      </c>
    </row>
    <row r="46" spans="1:7">
      <c r="A46" s="33"/>
      <c r="B46" s="33"/>
      <c r="C46" s="33"/>
      <c r="D46" s="33"/>
      <c r="E46" s="33"/>
      <c r="F46" s="33"/>
      <c r="G46" s="50"/>
    </row>
    <row r="47" spans="1:7">
      <c r="A47" s="60" t="s">
        <v>88</v>
      </c>
      <c r="B47" s="60"/>
      <c r="C47" s="60"/>
      <c r="D47" s="60"/>
      <c r="E47" s="60"/>
      <c r="F47" s="60"/>
      <c r="G47" s="33"/>
    </row>
    <row r="48" spans="1:7">
      <c r="A48" s="34"/>
      <c r="B48" s="34"/>
      <c r="C48" s="34"/>
      <c r="D48" s="34"/>
      <c r="E48" s="34"/>
      <c r="F48" s="34"/>
      <c r="G48" s="34"/>
    </row>
  </sheetData>
  <mergeCells count="2">
    <mergeCell ref="A1:F2"/>
    <mergeCell ref="A47:F47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8"/>
  <sheetViews>
    <sheetView topLeftCell="A23" workbookViewId="0">
      <selection activeCell="A28" sqref="A28:F28"/>
    </sheetView>
  </sheetViews>
  <sheetFormatPr defaultRowHeight="15"/>
  <cols>
    <col min="1" max="1" width="19.7109375" customWidth="1"/>
    <col min="2" max="2" width="33.7109375" customWidth="1"/>
    <col min="3" max="3" width="9.28515625" customWidth="1"/>
    <col min="4" max="4" width="10" customWidth="1"/>
    <col min="5" max="5" width="7.85546875" customWidth="1"/>
    <col min="6" max="6" width="8.7109375" customWidth="1"/>
  </cols>
  <sheetData>
    <row r="1" spans="1:6" ht="15.75">
      <c r="A1" s="54" t="s">
        <v>194</v>
      </c>
      <c r="B1" s="54"/>
      <c r="C1" s="54"/>
      <c r="D1" s="54"/>
      <c r="E1" s="55"/>
      <c r="F1" s="34"/>
    </row>
    <row r="2" spans="1:6" ht="15" customHeight="1">
      <c r="A2" s="56"/>
      <c r="B2" s="56"/>
      <c r="C2" s="52" t="s">
        <v>0</v>
      </c>
      <c r="D2" s="52" t="s">
        <v>197</v>
      </c>
      <c r="E2" s="58" t="s">
        <v>131</v>
      </c>
      <c r="F2" s="52" t="s">
        <v>198</v>
      </c>
    </row>
    <row r="3" spans="1:6" ht="47.25" customHeight="1">
      <c r="A3" s="57"/>
      <c r="B3" s="57"/>
      <c r="C3" s="53"/>
      <c r="D3" s="53"/>
      <c r="E3" s="58"/>
      <c r="F3" s="53"/>
    </row>
    <row r="4" spans="1:6">
      <c r="A4" s="5" t="s">
        <v>1</v>
      </c>
      <c r="B4" s="6" t="s">
        <v>2</v>
      </c>
      <c r="C4" s="3">
        <f>C5+C15</f>
        <v>78784.600000000006</v>
      </c>
      <c r="D4" s="3">
        <f>D5+D15</f>
        <v>79279.600000000006</v>
      </c>
      <c r="E4" s="7">
        <f t="shared" ref="E4:E48" si="0">D4/C4*100</f>
        <v>100.62829537752303</v>
      </c>
      <c r="F4" s="3">
        <f>F5+F15</f>
        <v>74635.5</v>
      </c>
    </row>
    <row r="5" spans="1:6">
      <c r="A5" s="5"/>
      <c r="B5" s="6" t="s">
        <v>3</v>
      </c>
      <c r="C5" s="3">
        <f>C6+C10+C14+C8</f>
        <v>58747</v>
      </c>
      <c r="D5" s="3">
        <f>D6+D10+D14+D8</f>
        <v>59132.7</v>
      </c>
      <c r="E5" s="7">
        <f t="shared" si="0"/>
        <v>100.65654416395731</v>
      </c>
      <c r="F5" s="3">
        <f>F6+F10+F14+F8</f>
        <v>58982.9</v>
      </c>
    </row>
    <row r="6" spans="1:6">
      <c r="A6" s="5" t="s">
        <v>4</v>
      </c>
      <c r="B6" s="8" t="s">
        <v>5</v>
      </c>
      <c r="C6" s="3">
        <f>C7</f>
        <v>51172</v>
      </c>
      <c r="D6" s="3">
        <f t="shared" ref="D6" si="1">D7</f>
        <v>51303.1</v>
      </c>
      <c r="E6" s="7">
        <f t="shared" si="0"/>
        <v>100.25619479402799</v>
      </c>
      <c r="F6" s="3">
        <f t="shared" ref="F6" si="2">F7</f>
        <v>50256.4</v>
      </c>
    </row>
    <row r="7" spans="1:6">
      <c r="A7" s="9" t="s">
        <v>6</v>
      </c>
      <c r="B7" s="10" t="s">
        <v>7</v>
      </c>
      <c r="C7" s="11">
        <v>51172</v>
      </c>
      <c r="D7" s="11">
        <v>51303.1</v>
      </c>
      <c r="E7" s="41">
        <f t="shared" si="0"/>
        <v>100.25619479402799</v>
      </c>
      <c r="F7" s="11">
        <v>50256.4</v>
      </c>
    </row>
    <row r="8" spans="1:6" ht="39" thickBot="1">
      <c r="A8" s="5" t="s">
        <v>105</v>
      </c>
      <c r="B8" s="21" t="s">
        <v>106</v>
      </c>
      <c r="C8" s="3">
        <f>C9</f>
        <v>3023</v>
      </c>
      <c r="D8" s="3">
        <f>D9</f>
        <v>3267</v>
      </c>
      <c r="E8" s="41">
        <f t="shared" si="0"/>
        <v>108.07145219980153</v>
      </c>
      <c r="F8" s="11">
        <f t="shared" ref="F8" si="3">F9</f>
        <v>2992.6</v>
      </c>
    </row>
    <row r="9" spans="1:6" ht="39" thickBot="1">
      <c r="A9" s="42" t="s">
        <v>108</v>
      </c>
      <c r="B9" s="22" t="s">
        <v>107</v>
      </c>
      <c r="C9" s="25">
        <v>3023</v>
      </c>
      <c r="D9" s="11">
        <v>3267</v>
      </c>
      <c r="E9" s="41">
        <f t="shared" si="0"/>
        <v>108.07145219980153</v>
      </c>
      <c r="F9" s="11">
        <v>2992.6</v>
      </c>
    </row>
    <row r="10" spans="1:6">
      <c r="A10" s="5" t="s">
        <v>8</v>
      </c>
      <c r="B10" s="8" t="s">
        <v>9</v>
      </c>
      <c r="C10" s="49">
        <f>C11+C12+C13</f>
        <v>3865</v>
      </c>
      <c r="D10" s="49">
        <f t="shared" ref="D10" si="4">D11+D12+D13</f>
        <v>3872</v>
      </c>
      <c r="E10" s="7">
        <f t="shared" si="0"/>
        <v>100.1811125485123</v>
      </c>
      <c r="F10" s="51">
        <f>F11+F12+F13</f>
        <v>5053.3999999999996</v>
      </c>
    </row>
    <row r="11" spans="1:6" ht="32.25" customHeight="1">
      <c r="A11" s="9" t="s">
        <v>10</v>
      </c>
      <c r="B11" s="12" t="s">
        <v>11</v>
      </c>
      <c r="C11" s="11">
        <v>3400</v>
      </c>
      <c r="D11" s="11">
        <v>3406.7</v>
      </c>
      <c r="E11" s="41">
        <f t="shared" si="0"/>
        <v>100.1970588235294</v>
      </c>
      <c r="F11" s="11">
        <v>4551.8999999999996</v>
      </c>
    </row>
    <row r="12" spans="1:6" ht="15" customHeight="1">
      <c r="A12" s="9" t="s">
        <v>12</v>
      </c>
      <c r="B12" s="12" t="s">
        <v>13</v>
      </c>
      <c r="C12" s="11">
        <v>386</v>
      </c>
      <c r="D12" s="11">
        <v>386.3</v>
      </c>
      <c r="E12" s="41">
        <f t="shared" si="0"/>
        <v>100.07772020725389</v>
      </c>
      <c r="F12" s="11">
        <v>396.7</v>
      </c>
    </row>
    <row r="13" spans="1:6" ht="38.25" customHeight="1">
      <c r="A13" s="9" t="s">
        <v>112</v>
      </c>
      <c r="B13" s="12" t="s">
        <v>113</v>
      </c>
      <c r="C13" s="11">
        <v>79</v>
      </c>
      <c r="D13" s="11">
        <v>79</v>
      </c>
      <c r="E13" s="41">
        <f t="shared" si="0"/>
        <v>100</v>
      </c>
      <c r="F13" s="11">
        <v>104.8</v>
      </c>
    </row>
    <row r="14" spans="1:6" ht="18" customHeight="1">
      <c r="A14" s="5" t="s">
        <v>14</v>
      </c>
      <c r="B14" s="4" t="s">
        <v>15</v>
      </c>
      <c r="C14" s="3">
        <v>687</v>
      </c>
      <c r="D14" s="3">
        <v>690.6</v>
      </c>
      <c r="E14" s="7">
        <f t="shared" si="0"/>
        <v>100.52401746724891</v>
      </c>
      <c r="F14" s="3">
        <v>680.5</v>
      </c>
    </row>
    <row r="15" spans="1:6" ht="14.25" customHeight="1">
      <c r="A15" s="5"/>
      <c r="B15" s="4" t="s">
        <v>16</v>
      </c>
      <c r="C15" s="3">
        <f>C16+C17+C18+C19+C20</f>
        <v>20037.599999999999</v>
      </c>
      <c r="D15" s="3">
        <f>D16+D17+D18+D19+D20+D21</f>
        <v>20146.900000000001</v>
      </c>
      <c r="E15" s="7">
        <f t="shared" si="0"/>
        <v>100.54547450792512</v>
      </c>
      <c r="F15" s="3">
        <f>F16+F17+F18+F19+F20</f>
        <v>15652.6</v>
      </c>
    </row>
    <row r="16" spans="1:6" ht="39.75" customHeight="1">
      <c r="A16" s="5" t="s">
        <v>17</v>
      </c>
      <c r="B16" s="4" t="s">
        <v>18</v>
      </c>
      <c r="C16" s="3">
        <v>6838.6</v>
      </c>
      <c r="D16" s="3">
        <v>6897.8</v>
      </c>
      <c r="E16" s="7">
        <f t="shared" si="0"/>
        <v>100.86567426081361</v>
      </c>
      <c r="F16" s="3">
        <v>7743.6</v>
      </c>
    </row>
    <row r="17" spans="1:6" ht="33" customHeight="1">
      <c r="A17" s="5" t="s">
        <v>19</v>
      </c>
      <c r="B17" s="4" t="s">
        <v>20</v>
      </c>
      <c r="C17" s="3">
        <v>-38</v>
      </c>
      <c r="D17" s="3">
        <v>-37.9</v>
      </c>
      <c r="E17" s="7">
        <f t="shared" si="0"/>
        <v>99.73684210526315</v>
      </c>
      <c r="F17" s="3">
        <v>56.4</v>
      </c>
    </row>
    <row r="18" spans="1:6" ht="27" customHeight="1">
      <c r="A18" s="5" t="s">
        <v>21</v>
      </c>
      <c r="B18" s="4" t="s">
        <v>22</v>
      </c>
      <c r="C18" s="3">
        <v>12711</v>
      </c>
      <c r="D18" s="3">
        <v>12734.5</v>
      </c>
      <c r="E18" s="7">
        <f t="shared" si="0"/>
        <v>100.18487923845487</v>
      </c>
      <c r="F18" s="3">
        <v>7106.6</v>
      </c>
    </row>
    <row r="19" spans="1:6" ht="17.25" customHeight="1">
      <c r="A19" s="5" t="s">
        <v>23</v>
      </c>
      <c r="B19" s="4" t="s">
        <v>24</v>
      </c>
      <c r="C19" s="3">
        <v>2</v>
      </c>
      <c r="D19" s="3">
        <v>2</v>
      </c>
      <c r="E19" s="7">
        <f t="shared" si="0"/>
        <v>100</v>
      </c>
      <c r="F19" s="3">
        <v>6.8</v>
      </c>
    </row>
    <row r="20" spans="1:6" ht="20.25" customHeight="1">
      <c r="A20" s="5" t="s">
        <v>25</v>
      </c>
      <c r="B20" s="4" t="s">
        <v>26</v>
      </c>
      <c r="C20" s="3">
        <v>524</v>
      </c>
      <c r="D20" s="3">
        <v>526.5</v>
      </c>
      <c r="E20" s="7">
        <f t="shared" si="0"/>
        <v>100.47709923664124</v>
      </c>
      <c r="F20" s="3">
        <v>739.2</v>
      </c>
    </row>
    <row r="21" spans="1:6" ht="20.25" customHeight="1">
      <c r="A21" s="5" t="s">
        <v>161</v>
      </c>
      <c r="B21" s="4" t="s">
        <v>162</v>
      </c>
      <c r="C21" s="3"/>
      <c r="D21" s="3">
        <v>24</v>
      </c>
      <c r="E21" s="7"/>
      <c r="F21" s="3"/>
    </row>
    <row r="22" spans="1:6" ht="19.5" customHeight="1">
      <c r="A22" s="13" t="s">
        <v>101</v>
      </c>
      <c r="B22" s="4" t="s">
        <v>102</v>
      </c>
      <c r="C22" s="3">
        <f>C23</f>
        <v>154388</v>
      </c>
      <c r="D22" s="3">
        <f t="shared" ref="D22:F22" si="5">D23</f>
        <v>154306.9</v>
      </c>
      <c r="E22" s="7">
        <f t="shared" si="0"/>
        <v>99.947470010622581</v>
      </c>
      <c r="F22" s="3">
        <f>F23+F47</f>
        <v>133350.70000000001</v>
      </c>
    </row>
    <row r="23" spans="1:6" s="2" customFormat="1" ht="29.25" customHeight="1">
      <c r="A23" s="5" t="s">
        <v>27</v>
      </c>
      <c r="B23" s="4" t="s">
        <v>100</v>
      </c>
      <c r="C23" s="3">
        <f>C24+C27+C34+C44</f>
        <v>154388</v>
      </c>
      <c r="D23" s="3">
        <f>D24+D27+D34+D44</f>
        <v>154306.9</v>
      </c>
      <c r="E23" s="7">
        <f t="shared" si="0"/>
        <v>99.947470010622581</v>
      </c>
      <c r="F23" s="3">
        <f t="shared" ref="E23:F23" si="6">F24+F27+F34+F44</f>
        <v>133351</v>
      </c>
    </row>
    <row r="24" spans="1:6" ht="38.25" customHeight="1">
      <c r="A24" s="13" t="s">
        <v>114</v>
      </c>
      <c r="B24" s="14" t="s">
        <v>28</v>
      </c>
      <c r="C24" s="15">
        <f>C25+C26</f>
        <v>25736.799999999999</v>
      </c>
      <c r="D24" s="15">
        <f>D25+D26</f>
        <v>25736.799999999999</v>
      </c>
      <c r="E24" s="7">
        <f t="shared" si="0"/>
        <v>100</v>
      </c>
      <c r="F24" s="15">
        <f>F25+F26</f>
        <v>20392</v>
      </c>
    </row>
    <row r="25" spans="1:6" ht="28.5" customHeight="1">
      <c r="A25" s="9" t="s">
        <v>115</v>
      </c>
      <c r="B25" s="12" t="s">
        <v>29</v>
      </c>
      <c r="C25" s="11">
        <v>12828</v>
      </c>
      <c r="D25" s="11">
        <v>12828</v>
      </c>
      <c r="E25" s="7">
        <f t="shared" si="0"/>
        <v>100</v>
      </c>
      <c r="F25" s="11">
        <v>17192</v>
      </c>
    </row>
    <row r="26" spans="1:6" ht="44.25" customHeight="1">
      <c r="A26" s="9" t="s">
        <v>133</v>
      </c>
      <c r="B26" s="12" t="s">
        <v>104</v>
      </c>
      <c r="C26" s="11">
        <v>12908.8</v>
      </c>
      <c r="D26" s="11">
        <v>12908.8</v>
      </c>
      <c r="E26" s="7">
        <f t="shared" si="0"/>
        <v>100</v>
      </c>
      <c r="F26" s="11">
        <v>3200</v>
      </c>
    </row>
    <row r="27" spans="1:6" ht="25.5" customHeight="1">
      <c r="A27" s="13" t="s">
        <v>116</v>
      </c>
      <c r="B27" s="14" t="s">
        <v>30</v>
      </c>
      <c r="C27" s="15">
        <f>C33+C29+C30+C31+C32</f>
        <v>23079.5</v>
      </c>
      <c r="D27" s="15">
        <f t="shared" ref="D27:F27" si="7">D33+D29+D30+D31+D32</f>
        <v>23079.5</v>
      </c>
      <c r="E27" s="7">
        <f t="shared" si="0"/>
        <v>100</v>
      </c>
      <c r="F27" s="15">
        <f>F33+F29+F30+F31+F32+F28</f>
        <v>17626.099999999999</v>
      </c>
    </row>
    <row r="28" spans="1:6" ht="53.25" customHeight="1">
      <c r="A28" s="9" t="s">
        <v>202</v>
      </c>
      <c r="B28" s="12" t="s">
        <v>203</v>
      </c>
      <c r="C28" s="11"/>
      <c r="D28" s="11"/>
      <c r="E28" s="41"/>
      <c r="F28" s="15">
        <v>2548.6999999999998</v>
      </c>
    </row>
    <row r="29" spans="1:6" ht="54" customHeight="1">
      <c r="A29" s="9" t="s">
        <v>135</v>
      </c>
      <c r="B29" s="12" t="s">
        <v>136</v>
      </c>
      <c r="C29" s="11">
        <v>14592.9</v>
      </c>
      <c r="D29" s="11">
        <v>14592.9</v>
      </c>
      <c r="E29" s="7">
        <f t="shared" si="0"/>
        <v>100</v>
      </c>
      <c r="F29" s="11">
        <v>5453.9</v>
      </c>
    </row>
    <row r="30" spans="1:6" ht="75" customHeight="1">
      <c r="A30" s="9" t="s">
        <v>164</v>
      </c>
      <c r="B30" s="12" t="s">
        <v>163</v>
      </c>
      <c r="C30" s="11">
        <v>2612.5</v>
      </c>
      <c r="D30" s="11">
        <v>2612.5</v>
      </c>
      <c r="E30" s="7">
        <f t="shared" si="0"/>
        <v>100</v>
      </c>
      <c r="F30" s="47"/>
    </row>
    <row r="31" spans="1:6" ht="43.5" customHeight="1">
      <c r="A31" s="9" t="s">
        <v>165</v>
      </c>
      <c r="B31" s="12" t="s">
        <v>166</v>
      </c>
      <c r="C31" s="11">
        <v>280.60000000000002</v>
      </c>
      <c r="D31" s="11">
        <v>280.60000000000002</v>
      </c>
      <c r="E31" s="7">
        <f t="shared" si="0"/>
        <v>100</v>
      </c>
      <c r="F31" s="27">
        <v>953.6</v>
      </c>
    </row>
    <row r="32" spans="1:6" ht="47.25" customHeight="1">
      <c r="A32" s="9" t="s">
        <v>167</v>
      </c>
      <c r="B32" s="12" t="s">
        <v>168</v>
      </c>
      <c r="C32" s="11"/>
      <c r="D32" s="11"/>
      <c r="E32" s="7"/>
      <c r="F32" s="11">
        <v>1644</v>
      </c>
    </row>
    <row r="33" spans="1:6" ht="14.25" customHeight="1">
      <c r="A33" s="9" t="s">
        <v>117</v>
      </c>
      <c r="B33" s="12" t="s">
        <v>31</v>
      </c>
      <c r="C33" s="11">
        <v>5593.5</v>
      </c>
      <c r="D33" s="11">
        <v>5593.5</v>
      </c>
      <c r="E33" s="7">
        <f t="shared" si="0"/>
        <v>100</v>
      </c>
      <c r="F33" s="11">
        <v>7025.9</v>
      </c>
    </row>
    <row r="34" spans="1:6" ht="42" customHeight="1">
      <c r="A34" s="13" t="s">
        <v>118</v>
      </c>
      <c r="B34" s="14" t="s">
        <v>32</v>
      </c>
      <c r="C34" s="15">
        <f>C35+C36+C37+C38+C39+C40+C42+C43+C41</f>
        <v>102376.09999999999</v>
      </c>
      <c r="D34" s="15">
        <f t="shared" ref="D34:F34" si="8">D35+D36+D37+D38+D39+D40+D42+D43+D41</f>
        <v>102342.5</v>
      </c>
      <c r="E34" s="7">
        <f t="shared" si="0"/>
        <v>99.967179839825903</v>
      </c>
      <c r="F34" s="15">
        <f t="shared" si="8"/>
        <v>94188.799999999988</v>
      </c>
    </row>
    <row r="35" spans="1:6" ht="24.75" customHeight="1">
      <c r="A35" s="9" t="s">
        <v>119</v>
      </c>
      <c r="B35" s="12" t="s">
        <v>35</v>
      </c>
      <c r="C35" s="11">
        <v>1597.7</v>
      </c>
      <c r="D35" s="11">
        <v>1597.7</v>
      </c>
      <c r="E35" s="7">
        <f t="shared" si="0"/>
        <v>100</v>
      </c>
      <c r="F35" s="11">
        <v>1645.5</v>
      </c>
    </row>
    <row r="36" spans="1:6" ht="25.5" customHeight="1">
      <c r="A36" s="9" t="s">
        <v>120</v>
      </c>
      <c r="B36" s="12" t="s">
        <v>36</v>
      </c>
      <c r="C36" s="11">
        <v>3981.2</v>
      </c>
      <c r="D36" s="11">
        <v>3981.2</v>
      </c>
      <c r="E36" s="7">
        <f t="shared" si="0"/>
        <v>100</v>
      </c>
      <c r="F36" s="11">
        <v>3893.9</v>
      </c>
    </row>
    <row r="37" spans="1:6" ht="36.75" customHeight="1">
      <c r="A37" s="9" t="s">
        <v>121</v>
      </c>
      <c r="B37" s="12" t="s">
        <v>37</v>
      </c>
      <c r="C37" s="11">
        <v>3129.2</v>
      </c>
      <c r="D37" s="11">
        <v>3129.2</v>
      </c>
      <c r="E37" s="7">
        <f t="shared" si="0"/>
        <v>100</v>
      </c>
      <c r="F37" s="11">
        <v>3420.7</v>
      </c>
    </row>
    <row r="38" spans="1:6" ht="42" customHeight="1" thickBot="1">
      <c r="A38" s="9" t="s">
        <v>122</v>
      </c>
      <c r="B38" s="12" t="s">
        <v>38</v>
      </c>
      <c r="C38" s="11">
        <v>532.79999999999995</v>
      </c>
      <c r="D38" s="11">
        <v>532.79999999999995</v>
      </c>
      <c r="E38" s="7">
        <f t="shared" si="0"/>
        <v>100</v>
      </c>
      <c r="F38" s="11">
        <v>491.7</v>
      </c>
    </row>
    <row r="39" spans="1:6" ht="67.5" customHeight="1" thickBot="1">
      <c r="A39" s="9" t="s">
        <v>123</v>
      </c>
      <c r="B39" s="20" t="s">
        <v>141</v>
      </c>
      <c r="C39" s="11">
        <v>3690.2</v>
      </c>
      <c r="D39" s="11">
        <v>3690.2</v>
      </c>
      <c r="E39" s="7">
        <f t="shared" si="0"/>
        <v>100</v>
      </c>
      <c r="F39" s="11">
        <v>3644.4</v>
      </c>
    </row>
    <row r="40" spans="1:6" ht="24.75" customHeight="1">
      <c r="A40" s="9" t="s">
        <v>124</v>
      </c>
      <c r="B40" s="12" t="s">
        <v>33</v>
      </c>
      <c r="C40" s="11">
        <v>792.7</v>
      </c>
      <c r="D40" s="11">
        <v>792.7</v>
      </c>
      <c r="E40" s="7">
        <f t="shared" si="0"/>
        <v>100</v>
      </c>
      <c r="F40" s="11">
        <v>645.1</v>
      </c>
    </row>
    <row r="41" spans="1:6" ht="82.5" customHeight="1">
      <c r="A41" s="9" t="s">
        <v>140</v>
      </c>
      <c r="B41" s="12" t="s">
        <v>142</v>
      </c>
      <c r="C41" s="11">
        <v>38</v>
      </c>
      <c r="D41" s="11">
        <v>38</v>
      </c>
      <c r="E41" s="7">
        <f t="shared" si="0"/>
        <v>100</v>
      </c>
      <c r="F41" s="11"/>
    </row>
    <row r="42" spans="1:6" ht="54.75" customHeight="1">
      <c r="A42" s="9" t="s">
        <v>125</v>
      </c>
      <c r="B42" s="12" t="s">
        <v>34</v>
      </c>
      <c r="C42" s="11">
        <v>82.6</v>
      </c>
      <c r="D42" s="11">
        <v>49</v>
      </c>
      <c r="E42" s="7">
        <f t="shared" si="0"/>
        <v>59.322033898305094</v>
      </c>
      <c r="F42" s="11">
        <v>16.3</v>
      </c>
    </row>
    <row r="43" spans="1:6">
      <c r="A43" s="9" t="s">
        <v>126</v>
      </c>
      <c r="B43" s="12" t="s">
        <v>39</v>
      </c>
      <c r="C43" s="11">
        <v>88531.7</v>
      </c>
      <c r="D43" s="11">
        <v>88531.7</v>
      </c>
      <c r="E43" s="7">
        <f t="shared" si="0"/>
        <v>100</v>
      </c>
      <c r="F43" s="11">
        <v>80431.199999999997</v>
      </c>
    </row>
    <row r="44" spans="1:6" ht="14.25" customHeight="1">
      <c r="A44" s="13" t="s">
        <v>134</v>
      </c>
      <c r="B44" s="14" t="s">
        <v>40</v>
      </c>
      <c r="C44" s="15">
        <f>C45+C46</f>
        <v>3195.6</v>
      </c>
      <c r="D44" s="15">
        <f>D45+D46</f>
        <v>3148.1</v>
      </c>
      <c r="E44" s="7">
        <f t="shared" si="0"/>
        <v>98.513581174114407</v>
      </c>
      <c r="F44" s="15">
        <f t="shared" ref="F44" si="9">F45+F46</f>
        <v>1144.0999999999999</v>
      </c>
    </row>
    <row r="45" spans="1:6" s="2" customFormat="1" ht="78" customHeight="1">
      <c r="A45" s="9" t="s">
        <v>127</v>
      </c>
      <c r="B45" s="12" t="s">
        <v>98</v>
      </c>
      <c r="C45" s="11">
        <v>238.9</v>
      </c>
      <c r="D45" s="11">
        <v>238.9</v>
      </c>
      <c r="E45" s="7">
        <f t="shared" si="0"/>
        <v>100</v>
      </c>
      <c r="F45" s="11">
        <v>124.1</v>
      </c>
    </row>
    <row r="46" spans="1:6" s="2" customFormat="1" ht="32.25" customHeight="1">
      <c r="A46" s="9" t="s">
        <v>128</v>
      </c>
      <c r="B46" s="12" t="s">
        <v>99</v>
      </c>
      <c r="C46" s="11">
        <v>2956.7</v>
      </c>
      <c r="D46" s="11">
        <v>2909.2</v>
      </c>
      <c r="E46" s="7">
        <f t="shared" si="0"/>
        <v>98.393479216694288</v>
      </c>
      <c r="F46" s="11">
        <v>1020</v>
      </c>
    </row>
    <row r="47" spans="1:6" s="2" customFormat="1" ht="55.5" customHeight="1">
      <c r="A47" s="13" t="s">
        <v>110</v>
      </c>
      <c r="B47" s="14" t="s">
        <v>111</v>
      </c>
      <c r="C47" s="11"/>
      <c r="D47" s="11"/>
      <c r="E47" s="7"/>
      <c r="F47" s="11">
        <v>-0.3</v>
      </c>
    </row>
    <row r="48" spans="1:6" ht="16.5" customHeight="1">
      <c r="A48" s="3"/>
      <c r="B48" s="4" t="s">
        <v>41</v>
      </c>
      <c r="C48" s="3">
        <f>C4+C22</f>
        <v>233172.6</v>
      </c>
      <c r="D48" s="3">
        <f>D4+D22</f>
        <v>233586.5</v>
      </c>
      <c r="E48" s="7">
        <f t="shared" si="0"/>
        <v>100.17750799193388</v>
      </c>
      <c r="F48" s="24">
        <f>F4+F22</f>
        <v>207986.2</v>
      </c>
    </row>
  </sheetData>
  <mergeCells count="7">
    <mergeCell ref="F2:F3"/>
    <mergeCell ref="A1:E1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3"/>
  <sheetViews>
    <sheetView tabSelected="1" topLeftCell="A20" workbookViewId="0">
      <selection activeCell="M41" sqref="M41"/>
    </sheetView>
  </sheetViews>
  <sheetFormatPr defaultRowHeight="15"/>
  <cols>
    <col min="1" max="1" width="35" customWidth="1"/>
    <col min="2" max="2" width="6.28515625" customWidth="1"/>
    <col min="3" max="3" width="5.42578125" customWidth="1"/>
    <col min="4" max="4" width="11.140625" customWidth="1"/>
    <col min="5" max="5" width="10.85546875" customWidth="1"/>
    <col min="7" max="7" width="11.5703125" customWidth="1"/>
  </cols>
  <sheetData>
    <row r="1" spans="1:7">
      <c r="A1" s="59" t="s">
        <v>195</v>
      </c>
      <c r="B1" s="59"/>
      <c r="C1" s="59"/>
      <c r="D1" s="59"/>
      <c r="E1" s="59"/>
      <c r="F1" s="59"/>
      <c r="G1" s="16"/>
    </row>
    <row r="2" spans="1:7">
      <c r="A2" s="59"/>
      <c r="B2" s="59"/>
      <c r="C2" s="59"/>
      <c r="D2" s="59"/>
      <c r="E2" s="59"/>
      <c r="F2" s="59"/>
      <c r="G2" s="16"/>
    </row>
    <row r="3" spans="1:7" ht="49.5" customHeight="1">
      <c r="A3" s="29" t="s">
        <v>42</v>
      </c>
      <c r="B3" s="29" t="s">
        <v>43</v>
      </c>
      <c r="C3" s="29" t="s">
        <v>44</v>
      </c>
      <c r="D3" s="30" t="s">
        <v>103</v>
      </c>
      <c r="E3" s="30" t="s">
        <v>199</v>
      </c>
      <c r="F3" s="31" t="s">
        <v>45</v>
      </c>
      <c r="G3" s="32" t="s">
        <v>200</v>
      </c>
    </row>
    <row r="4" spans="1:7" ht="13.5" customHeight="1">
      <c r="A4" s="17" t="s">
        <v>46</v>
      </c>
      <c r="B4" s="18" t="s">
        <v>47</v>
      </c>
      <c r="C4" s="18" t="s">
        <v>93</v>
      </c>
      <c r="D4" s="35">
        <f>D5+D6+D7+D9+D10+D8</f>
        <v>23998.3</v>
      </c>
      <c r="E4" s="35">
        <f>E5+E6+E7+E9+E10+E8</f>
        <v>23955.3</v>
      </c>
      <c r="F4" s="36">
        <f t="shared" ref="F4:F40" si="0">E4/D4*100</f>
        <v>99.820820641462106</v>
      </c>
      <c r="G4" s="35">
        <f>G5+G6+G7+G9+G10</f>
        <v>21727.599999999999</v>
      </c>
    </row>
    <row r="5" spans="1:7" ht="41.25" customHeight="1">
      <c r="A5" s="23" t="s">
        <v>48</v>
      </c>
      <c r="B5" s="19" t="s">
        <v>47</v>
      </c>
      <c r="C5" s="19" t="s">
        <v>49</v>
      </c>
      <c r="D5" s="37">
        <v>1308</v>
      </c>
      <c r="E5" s="37">
        <v>1307</v>
      </c>
      <c r="F5" s="36">
        <f t="shared" si="0"/>
        <v>99.923547400611625</v>
      </c>
      <c r="G5" s="37">
        <v>1301</v>
      </c>
    </row>
    <row r="6" spans="1:7" ht="37.5" customHeight="1">
      <c r="A6" s="23" t="s">
        <v>50</v>
      </c>
      <c r="B6" s="19" t="s">
        <v>47</v>
      </c>
      <c r="C6" s="19" t="s">
        <v>51</v>
      </c>
      <c r="D6" s="37">
        <v>522.4</v>
      </c>
      <c r="E6" s="37">
        <v>522.1</v>
      </c>
      <c r="F6" s="36">
        <f t="shared" si="0"/>
        <v>99.942572741194496</v>
      </c>
      <c r="G6" s="37">
        <v>508.8</v>
      </c>
    </row>
    <row r="7" spans="1:7" ht="24.75" customHeight="1">
      <c r="A7" s="23" t="s">
        <v>52</v>
      </c>
      <c r="B7" s="19" t="s">
        <v>47</v>
      </c>
      <c r="C7" s="19" t="s">
        <v>53</v>
      </c>
      <c r="D7" s="37">
        <v>16135.6</v>
      </c>
      <c r="E7" s="37">
        <v>16132.5</v>
      </c>
      <c r="F7" s="36">
        <f t="shared" si="0"/>
        <v>99.980787823198398</v>
      </c>
      <c r="G7" s="37">
        <v>15141.3</v>
      </c>
    </row>
    <row r="8" spans="1:7" ht="17.25" customHeight="1">
      <c r="A8" s="23" t="s">
        <v>137</v>
      </c>
      <c r="B8" s="19" t="s">
        <v>47</v>
      </c>
      <c r="C8" s="19" t="s">
        <v>61</v>
      </c>
      <c r="D8" s="37">
        <v>38</v>
      </c>
      <c r="E8" s="37">
        <v>38</v>
      </c>
      <c r="F8" s="36">
        <f t="shared" si="0"/>
        <v>100</v>
      </c>
      <c r="G8" s="37"/>
    </row>
    <row r="9" spans="1:7" ht="39" customHeight="1">
      <c r="A9" s="23" t="s">
        <v>54</v>
      </c>
      <c r="B9" s="19" t="s">
        <v>47</v>
      </c>
      <c r="C9" s="19" t="s">
        <v>55</v>
      </c>
      <c r="D9" s="37">
        <v>3781.5</v>
      </c>
      <c r="E9" s="37">
        <v>3780.3</v>
      </c>
      <c r="F9" s="36">
        <f t="shared" si="0"/>
        <v>99.968266560888537</v>
      </c>
      <c r="G9" s="37">
        <v>3738.6</v>
      </c>
    </row>
    <row r="10" spans="1:7" ht="13.5" customHeight="1">
      <c r="A10" s="23" t="s">
        <v>58</v>
      </c>
      <c r="B10" s="19" t="s">
        <v>47</v>
      </c>
      <c r="C10" s="19" t="s">
        <v>89</v>
      </c>
      <c r="D10" s="37">
        <v>2212.8000000000002</v>
      </c>
      <c r="E10" s="37">
        <v>2175.4</v>
      </c>
      <c r="F10" s="36">
        <f t="shared" si="0"/>
        <v>98.309833694866228</v>
      </c>
      <c r="G10" s="37">
        <v>1037.9000000000001</v>
      </c>
    </row>
    <row r="11" spans="1:7" s="1" customFormat="1" ht="15.75" customHeight="1">
      <c r="A11" s="17" t="s">
        <v>90</v>
      </c>
      <c r="B11" s="18" t="s">
        <v>49</v>
      </c>
      <c r="C11" s="18" t="s">
        <v>93</v>
      </c>
      <c r="D11" s="38">
        <f>D12</f>
        <v>792.7</v>
      </c>
      <c r="E11" s="38">
        <f t="shared" ref="E11" si="1">E12</f>
        <v>792.7</v>
      </c>
      <c r="F11" s="36">
        <f t="shared" si="0"/>
        <v>100</v>
      </c>
      <c r="G11" s="38">
        <f>G12</f>
        <v>645.1</v>
      </c>
    </row>
    <row r="12" spans="1:7" ht="16.5" customHeight="1">
      <c r="A12" s="23" t="s">
        <v>91</v>
      </c>
      <c r="B12" s="19" t="s">
        <v>49</v>
      </c>
      <c r="C12" s="19" t="s">
        <v>51</v>
      </c>
      <c r="D12" s="37">
        <v>792.7</v>
      </c>
      <c r="E12" s="37">
        <v>792.7</v>
      </c>
      <c r="F12" s="48">
        <f t="shared" si="0"/>
        <v>100</v>
      </c>
      <c r="G12" s="38">
        <v>645.1</v>
      </c>
    </row>
    <row r="13" spans="1:7" ht="12.75" customHeight="1">
      <c r="A13" s="17" t="s">
        <v>60</v>
      </c>
      <c r="B13" s="18" t="s">
        <v>53</v>
      </c>
      <c r="C13" s="18" t="s">
        <v>93</v>
      </c>
      <c r="D13" s="38">
        <f>D14+D15+D16</f>
        <v>21308.3</v>
      </c>
      <c r="E13" s="38">
        <f t="shared" ref="E13" si="2">E14+E16+E15</f>
        <v>19339.900000000001</v>
      </c>
      <c r="F13" s="36">
        <f t="shared" si="0"/>
        <v>90.762285118944277</v>
      </c>
      <c r="G13" s="38">
        <f>G14+G16+G15</f>
        <v>11040.3</v>
      </c>
    </row>
    <row r="14" spans="1:7" ht="13.5" customHeight="1">
      <c r="A14" s="19" t="s">
        <v>62</v>
      </c>
      <c r="B14" s="19" t="s">
        <v>53</v>
      </c>
      <c r="C14" s="19" t="s">
        <v>63</v>
      </c>
      <c r="D14" s="37">
        <v>1368.3</v>
      </c>
      <c r="E14" s="37">
        <v>1368.2</v>
      </c>
      <c r="F14" s="36">
        <f t="shared" si="0"/>
        <v>99.992691661185418</v>
      </c>
      <c r="G14" s="37">
        <v>1309.4000000000001</v>
      </c>
    </row>
    <row r="15" spans="1:7" ht="13.5" customHeight="1">
      <c r="A15" s="19" t="s">
        <v>97</v>
      </c>
      <c r="B15" s="19" t="s">
        <v>53</v>
      </c>
      <c r="C15" s="19" t="s">
        <v>73</v>
      </c>
      <c r="D15" s="37">
        <v>19625</v>
      </c>
      <c r="E15" s="37">
        <v>17671.7</v>
      </c>
      <c r="F15" s="36">
        <f t="shared" si="0"/>
        <v>90.046878980891719</v>
      </c>
      <c r="G15" s="37">
        <v>9530.9</v>
      </c>
    </row>
    <row r="16" spans="1:7" ht="28.5" customHeight="1">
      <c r="A16" s="19" t="s">
        <v>64</v>
      </c>
      <c r="B16" s="19" t="s">
        <v>53</v>
      </c>
      <c r="C16" s="19" t="s">
        <v>57</v>
      </c>
      <c r="D16" s="37">
        <v>315</v>
      </c>
      <c r="E16" s="37">
        <v>300</v>
      </c>
      <c r="F16" s="36">
        <f t="shared" si="0"/>
        <v>95.238095238095227</v>
      </c>
      <c r="G16" s="37">
        <v>200</v>
      </c>
    </row>
    <row r="17" spans="1:7" ht="15" customHeight="1">
      <c r="A17" s="18" t="s">
        <v>65</v>
      </c>
      <c r="B17" s="18" t="s">
        <v>61</v>
      </c>
      <c r="C17" s="18" t="s">
        <v>93</v>
      </c>
      <c r="D17" s="38">
        <f>D19+D18</f>
        <v>1103</v>
      </c>
      <c r="E17" s="38">
        <f>E19+E18</f>
        <v>975.9</v>
      </c>
      <c r="F17" s="36">
        <f t="shared" si="0"/>
        <v>88.47688123300091</v>
      </c>
      <c r="G17" s="38">
        <f>G19+G18</f>
        <v>600.1</v>
      </c>
    </row>
    <row r="18" spans="1:7" s="2" customFormat="1" ht="15" customHeight="1">
      <c r="A18" s="19" t="s">
        <v>96</v>
      </c>
      <c r="B18" s="19" t="s">
        <v>61</v>
      </c>
      <c r="C18" s="19" t="s">
        <v>47</v>
      </c>
      <c r="D18" s="37">
        <v>57</v>
      </c>
      <c r="E18" s="37">
        <v>56.9</v>
      </c>
      <c r="F18" s="36">
        <f t="shared" si="0"/>
        <v>99.824561403508767</v>
      </c>
      <c r="G18" s="37">
        <v>45.1</v>
      </c>
    </row>
    <row r="19" spans="1:7" ht="13.5" customHeight="1">
      <c r="A19" s="19" t="s">
        <v>66</v>
      </c>
      <c r="B19" s="19" t="s">
        <v>61</v>
      </c>
      <c r="C19" s="19" t="s">
        <v>49</v>
      </c>
      <c r="D19" s="37">
        <v>1046</v>
      </c>
      <c r="E19" s="37">
        <v>919</v>
      </c>
      <c r="F19" s="36">
        <f t="shared" si="0"/>
        <v>87.858508604206492</v>
      </c>
      <c r="G19" s="37">
        <v>555</v>
      </c>
    </row>
    <row r="20" spans="1:7" ht="14.25" customHeight="1">
      <c r="A20" s="18" t="s">
        <v>67</v>
      </c>
      <c r="B20" s="18" t="s">
        <v>68</v>
      </c>
      <c r="C20" s="18" t="s">
        <v>93</v>
      </c>
      <c r="D20" s="38">
        <f>D21+D22+D24+D25+D23</f>
        <v>166307.70000000001</v>
      </c>
      <c r="E20" s="38">
        <f>E21+E22+E24+E25+E23</f>
        <v>166281.99999999997</v>
      </c>
      <c r="F20" s="36">
        <f t="shared" si="0"/>
        <v>99.984546716718441</v>
      </c>
      <c r="G20" s="38">
        <f>G21+G22+G24+G25+G23</f>
        <v>146409.19999999998</v>
      </c>
    </row>
    <row r="21" spans="1:7" ht="15" customHeight="1">
      <c r="A21" s="19" t="s">
        <v>69</v>
      </c>
      <c r="B21" s="19" t="s">
        <v>68</v>
      </c>
      <c r="C21" s="19" t="s">
        <v>47</v>
      </c>
      <c r="D21" s="37">
        <v>17740</v>
      </c>
      <c r="E21" s="39">
        <v>17740</v>
      </c>
      <c r="F21" s="36">
        <f t="shared" si="0"/>
        <v>100</v>
      </c>
      <c r="G21" s="39">
        <v>17642.8</v>
      </c>
    </row>
    <row r="22" spans="1:7" ht="14.25" customHeight="1">
      <c r="A22" s="19" t="s">
        <v>70</v>
      </c>
      <c r="B22" s="19" t="s">
        <v>68</v>
      </c>
      <c r="C22" s="19" t="s">
        <v>49</v>
      </c>
      <c r="D22" s="37">
        <v>133106.20000000001</v>
      </c>
      <c r="E22" s="39">
        <v>133081.79999999999</v>
      </c>
      <c r="F22" s="36">
        <f t="shared" si="0"/>
        <v>99.981668772754375</v>
      </c>
      <c r="G22" s="39">
        <v>113972.9</v>
      </c>
    </row>
    <row r="23" spans="1:7" ht="12" customHeight="1">
      <c r="A23" s="19" t="s">
        <v>130</v>
      </c>
      <c r="B23" s="19" t="s">
        <v>68</v>
      </c>
      <c r="C23" s="19" t="s">
        <v>51</v>
      </c>
      <c r="D23" s="37">
        <v>10831</v>
      </c>
      <c r="E23" s="39">
        <v>10830.4</v>
      </c>
      <c r="F23" s="36">
        <f t="shared" si="0"/>
        <v>99.994460345305143</v>
      </c>
      <c r="G23" s="39">
        <v>9713.1</v>
      </c>
    </row>
    <row r="24" spans="1:7" ht="24" customHeight="1">
      <c r="A24" s="19" t="s">
        <v>71</v>
      </c>
      <c r="B24" s="19" t="s">
        <v>68</v>
      </c>
      <c r="C24" s="19" t="s">
        <v>68</v>
      </c>
      <c r="D24" s="37">
        <v>505.6</v>
      </c>
      <c r="E24" s="39">
        <v>505.4</v>
      </c>
      <c r="F24" s="36">
        <f t="shared" si="0"/>
        <v>99.960443037974684</v>
      </c>
      <c r="G24" s="39">
        <v>937.5</v>
      </c>
    </row>
    <row r="25" spans="1:7" ht="15" customHeight="1">
      <c r="A25" s="19" t="s">
        <v>72</v>
      </c>
      <c r="B25" s="19" t="s">
        <v>68</v>
      </c>
      <c r="C25" s="19" t="s">
        <v>73</v>
      </c>
      <c r="D25" s="37">
        <v>4124.8999999999996</v>
      </c>
      <c r="E25" s="37">
        <v>4124.3999999999996</v>
      </c>
      <c r="F25" s="36">
        <f t="shared" si="0"/>
        <v>99.987878494024102</v>
      </c>
      <c r="G25" s="37">
        <v>4142.8999999999996</v>
      </c>
    </row>
    <row r="26" spans="1:7" ht="15" customHeight="1">
      <c r="A26" s="18" t="s">
        <v>92</v>
      </c>
      <c r="B26" s="18" t="s">
        <v>63</v>
      </c>
      <c r="C26" s="18" t="s">
        <v>93</v>
      </c>
      <c r="D26" s="38">
        <f>D27</f>
        <v>7855.5</v>
      </c>
      <c r="E26" s="38">
        <f t="shared" ref="E26" si="3">E27</f>
        <v>7855.4</v>
      </c>
      <c r="F26" s="36">
        <f t="shared" si="0"/>
        <v>99.99872700655591</v>
      </c>
      <c r="G26" s="38">
        <f t="shared" ref="G26" si="4">G27</f>
        <v>12203.7</v>
      </c>
    </row>
    <row r="27" spans="1:7">
      <c r="A27" s="19" t="s">
        <v>74</v>
      </c>
      <c r="B27" s="19" t="s">
        <v>63</v>
      </c>
      <c r="C27" s="19" t="s">
        <v>47</v>
      </c>
      <c r="D27" s="37">
        <v>7855.5</v>
      </c>
      <c r="E27" s="39">
        <v>7855.4</v>
      </c>
      <c r="F27" s="36">
        <f t="shared" si="0"/>
        <v>99.99872700655591</v>
      </c>
      <c r="G27" s="39">
        <v>12203.7</v>
      </c>
    </row>
    <row r="28" spans="1:7" ht="15" customHeight="1">
      <c r="A28" s="18" t="s">
        <v>77</v>
      </c>
      <c r="B28" s="18" t="s">
        <v>78</v>
      </c>
      <c r="C28" s="18" t="s">
        <v>93</v>
      </c>
      <c r="D28" s="38">
        <f>D29+D30+D31+D32</f>
        <v>9194.2999999999993</v>
      </c>
      <c r="E28" s="38">
        <f t="shared" ref="E28" si="5">E29+E30+E31+E32</f>
        <v>9160.4</v>
      </c>
      <c r="F28" s="36">
        <f t="shared" si="0"/>
        <v>99.631293301284501</v>
      </c>
      <c r="G28" s="38">
        <f t="shared" ref="G28" si="6">G29+G30+G31+G32</f>
        <v>10276.599999999999</v>
      </c>
    </row>
    <row r="29" spans="1:7" ht="12.75" customHeight="1">
      <c r="A29" s="19" t="s">
        <v>79</v>
      </c>
      <c r="B29" s="19" t="s">
        <v>78</v>
      </c>
      <c r="C29" s="19" t="s">
        <v>47</v>
      </c>
      <c r="D29" s="37">
        <v>505</v>
      </c>
      <c r="E29" s="37">
        <v>504.8</v>
      </c>
      <c r="F29" s="36">
        <f t="shared" si="0"/>
        <v>99.960396039603964</v>
      </c>
      <c r="G29" s="37">
        <v>632.5</v>
      </c>
    </row>
    <row r="30" spans="1:7" ht="15.75" customHeight="1">
      <c r="A30" s="19" t="s">
        <v>80</v>
      </c>
      <c r="B30" s="19" t="s">
        <v>78</v>
      </c>
      <c r="C30" s="19" t="s">
        <v>51</v>
      </c>
      <c r="D30" s="37">
        <v>699.7</v>
      </c>
      <c r="E30" s="37">
        <v>699.6</v>
      </c>
      <c r="F30" s="36">
        <f t="shared" si="0"/>
        <v>99.985708160640272</v>
      </c>
      <c r="G30" s="37">
        <v>1484.7</v>
      </c>
    </row>
    <row r="31" spans="1:7" ht="12.75" customHeight="1">
      <c r="A31" s="19" t="s">
        <v>81</v>
      </c>
      <c r="B31" s="19" t="s">
        <v>78</v>
      </c>
      <c r="C31" s="19" t="s">
        <v>53</v>
      </c>
      <c r="D31" s="37">
        <v>7434.8</v>
      </c>
      <c r="E31" s="39">
        <v>7401.2</v>
      </c>
      <c r="F31" s="36">
        <f t="shared" si="0"/>
        <v>99.548071232581904</v>
      </c>
      <c r="G31" s="39">
        <v>7625.9</v>
      </c>
    </row>
    <row r="32" spans="1:7" ht="30" customHeight="1">
      <c r="A32" s="19" t="s">
        <v>82</v>
      </c>
      <c r="B32" s="19" t="s">
        <v>78</v>
      </c>
      <c r="C32" s="19" t="s">
        <v>55</v>
      </c>
      <c r="D32" s="37">
        <v>554.79999999999995</v>
      </c>
      <c r="E32" s="37">
        <v>554.79999999999995</v>
      </c>
      <c r="F32" s="36">
        <f t="shared" si="0"/>
        <v>100</v>
      </c>
      <c r="G32" s="37">
        <v>533.5</v>
      </c>
    </row>
    <row r="33" spans="1:7" s="1" customFormat="1" ht="15.75" customHeight="1">
      <c r="A33" s="18" t="s">
        <v>76</v>
      </c>
      <c r="B33" s="18" t="s">
        <v>84</v>
      </c>
      <c r="C33" s="18" t="s">
        <v>93</v>
      </c>
      <c r="D33" s="38">
        <f>D34</f>
        <v>309</v>
      </c>
      <c r="E33" s="38">
        <f t="shared" ref="E33" si="7">E34</f>
        <v>308.60000000000002</v>
      </c>
      <c r="F33" s="36">
        <f t="shared" si="0"/>
        <v>99.870550161812304</v>
      </c>
      <c r="G33" s="38">
        <f t="shared" ref="G33" si="8">G34</f>
        <v>265.8</v>
      </c>
    </row>
    <row r="34" spans="1:7" ht="12" customHeight="1">
      <c r="A34" s="19" t="s">
        <v>94</v>
      </c>
      <c r="B34" s="19" t="s">
        <v>84</v>
      </c>
      <c r="C34" s="19" t="s">
        <v>49</v>
      </c>
      <c r="D34" s="37">
        <v>309</v>
      </c>
      <c r="E34" s="37">
        <v>308.60000000000002</v>
      </c>
      <c r="F34" s="36">
        <f t="shared" si="0"/>
        <v>99.870550161812304</v>
      </c>
      <c r="G34" s="37">
        <v>265.8</v>
      </c>
    </row>
    <row r="35" spans="1:7" s="1" customFormat="1" ht="15.75" customHeight="1">
      <c r="A35" s="18" t="s">
        <v>95</v>
      </c>
      <c r="B35" s="18" t="s">
        <v>57</v>
      </c>
      <c r="C35" s="18" t="s">
        <v>93</v>
      </c>
      <c r="D35" s="38">
        <f>D36</f>
        <v>1149</v>
      </c>
      <c r="E35" s="38">
        <f t="shared" ref="E35" si="9">E36</f>
        <v>1148.9000000000001</v>
      </c>
      <c r="F35" s="36">
        <f t="shared" si="0"/>
        <v>99.991296779808536</v>
      </c>
      <c r="G35" s="38">
        <f t="shared" ref="G35" si="10">G36</f>
        <v>1421.4</v>
      </c>
    </row>
    <row r="36" spans="1:7" ht="16.5" customHeight="1">
      <c r="A36" s="19" t="s">
        <v>75</v>
      </c>
      <c r="B36" s="19" t="s">
        <v>57</v>
      </c>
      <c r="C36" s="19" t="s">
        <v>47</v>
      </c>
      <c r="D36" s="37">
        <v>1149</v>
      </c>
      <c r="E36" s="37">
        <v>1148.9000000000001</v>
      </c>
      <c r="F36" s="36">
        <f t="shared" si="0"/>
        <v>99.991296779808536</v>
      </c>
      <c r="G36" s="37">
        <v>1421.4</v>
      </c>
    </row>
    <row r="37" spans="1:7" ht="15.75" customHeight="1">
      <c r="A37" s="18" t="s">
        <v>83</v>
      </c>
      <c r="B37" s="18" t="s">
        <v>59</v>
      </c>
      <c r="C37" s="18" t="s">
        <v>93</v>
      </c>
      <c r="D37" s="38">
        <f>D38+D39</f>
        <v>3083.4</v>
      </c>
      <c r="E37" s="38">
        <f>E38+E39</f>
        <v>3057.4</v>
      </c>
      <c r="F37" s="36">
        <f t="shared" si="0"/>
        <v>99.156774988648905</v>
      </c>
      <c r="G37" s="38">
        <f>G38+G39</f>
        <v>3534.4</v>
      </c>
    </row>
    <row r="38" spans="1:7" ht="16.5" customHeight="1">
      <c r="A38" s="19" t="s">
        <v>85</v>
      </c>
      <c r="B38" s="19" t="s">
        <v>59</v>
      </c>
      <c r="C38" s="19" t="s">
        <v>47</v>
      </c>
      <c r="D38" s="37">
        <v>2758.4</v>
      </c>
      <c r="E38" s="37">
        <v>2758.4</v>
      </c>
      <c r="F38" s="36">
        <f t="shared" si="0"/>
        <v>100</v>
      </c>
      <c r="G38" s="37">
        <v>2614.4</v>
      </c>
    </row>
    <row r="39" spans="1:7" ht="16.5" customHeight="1">
      <c r="A39" s="19" t="s">
        <v>184</v>
      </c>
      <c r="B39" s="19" t="s">
        <v>59</v>
      </c>
      <c r="C39" s="19" t="s">
        <v>51</v>
      </c>
      <c r="D39" s="37">
        <v>325</v>
      </c>
      <c r="E39" s="37">
        <v>299</v>
      </c>
      <c r="F39" s="36">
        <f t="shared" si="0"/>
        <v>92</v>
      </c>
      <c r="G39" s="37">
        <v>920</v>
      </c>
    </row>
    <row r="40" spans="1:7" ht="14.25" customHeight="1">
      <c r="A40" s="17" t="s">
        <v>86</v>
      </c>
      <c r="B40" s="18"/>
      <c r="C40" s="18"/>
      <c r="D40" s="38">
        <f>D4+D11+D13+D17+D20+D26+D28+D33+D35+D37</f>
        <v>235101.19999999998</v>
      </c>
      <c r="E40" s="38">
        <f>E4+E11+E13+E17+E20+E26+E28+E33+E35+E37</f>
        <v>232876.49999999997</v>
      </c>
      <c r="F40" s="36">
        <f t="shared" si="0"/>
        <v>99.053726650480726</v>
      </c>
      <c r="G40" s="38">
        <f>G4+G11+G13+G17+G20+G26+G28+G33+G35+G37</f>
        <v>208124.19999999998</v>
      </c>
    </row>
    <row r="41" spans="1:7" ht="12.75" customHeight="1">
      <c r="A41" s="17" t="s">
        <v>87</v>
      </c>
      <c r="B41" s="17"/>
      <c r="C41" s="17"/>
      <c r="D41" s="38">
        <v>-1928.6</v>
      </c>
      <c r="E41" s="38">
        <v>710</v>
      </c>
      <c r="F41" s="35"/>
      <c r="G41" s="38">
        <v>-138</v>
      </c>
    </row>
    <row r="42" spans="1:7" ht="39" customHeight="1">
      <c r="A42" s="60" t="s">
        <v>88</v>
      </c>
      <c r="B42" s="60"/>
      <c r="C42" s="60"/>
      <c r="D42" s="60"/>
      <c r="E42" s="60"/>
      <c r="F42" s="60"/>
      <c r="G42" s="33"/>
    </row>
    <row r="43" spans="1:7">
      <c r="A43" s="34"/>
      <c r="B43" s="34"/>
      <c r="C43" s="34"/>
      <c r="D43" s="34"/>
      <c r="E43" s="34"/>
      <c r="F43" s="34"/>
      <c r="G43" s="34"/>
    </row>
  </sheetData>
  <mergeCells count="2">
    <mergeCell ref="A1:F2"/>
    <mergeCell ref="A42:F42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1"/>
  <sheetViews>
    <sheetView topLeftCell="A46" workbookViewId="0">
      <selection activeCell="F18" sqref="F18:F24"/>
    </sheetView>
  </sheetViews>
  <sheetFormatPr defaultRowHeight="15"/>
  <cols>
    <col min="1" max="1" width="19.7109375" customWidth="1"/>
    <col min="2" max="2" width="32.140625" customWidth="1"/>
    <col min="3" max="3" width="9" customWidth="1"/>
    <col min="4" max="4" width="10.140625" customWidth="1"/>
    <col min="5" max="5" width="6.85546875" customWidth="1"/>
    <col min="6" max="6" width="9.42578125" customWidth="1"/>
  </cols>
  <sheetData>
    <row r="1" spans="1:6" ht="15.75">
      <c r="A1" s="54" t="s">
        <v>196</v>
      </c>
      <c r="B1" s="54"/>
      <c r="C1" s="54"/>
      <c r="D1" s="54"/>
      <c r="E1" s="55"/>
      <c r="F1" s="34"/>
    </row>
    <row r="2" spans="1:6" ht="15" customHeight="1">
      <c r="A2" s="56"/>
      <c r="B2" s="56"/>
      <c r="C2" s="52" t="s">
        <v>0</v>
      </c>
      <c r="D2" s="52" t="s">
        <v>197</v>
      </c>
      <c r="E2" s="58" t="s">
        <v>131</v>
      </c>
      <c r="F2" s="52" t="s">
        <v>198</v>
      </c>
    </row>
    <row r="3" spans="1:6" ht="47.25" customHeight="1">
      <c r="A3" s="57"/>
      <c r="B3" s="57"/>
      <c r="C3" s="53"/>
      <c r="D3" s="53"/>
      <c r="E3" s="58"/>
      <c r="F3" s="53"/>
    </row>
    <row r="4" spans="1:6">
      <c r="A4" s="5" t="s">
        <v>1</v>
      </c>
      <c r="B4" s="6" t="s">
        <v>2</v>
      </c>
      <c r="C4" s="3">
        <f>C5+C18</f>
        <v>109688.9</v>
      </c>
      <c r="D4" s="3">
        <f>D5+D18</f>
        <v>110429.5</v>
      </c>
      <c r="E4" s="7">
        <f t="shared" ref="E4:E51" si="0">D4/C4*100</f>
        <v>100.67518226547992</v>
      </c>
      <c r="F4" s="24">
        <f>F5+F18</f>
        <v>103700.8</v>
      </c>
    </row>
    <row r="5" spans="1:6">
      <c r="A5" s="5"/>
      <c r="B5" s="6" t="s">
        <v>3</v>
      </c>
      <c r="C5" s="3">
        <f>C6+C10+C17+C8+C14</f>
        <v>80179.3</v>
      </c>
      <c r="D5" s="3">
        <f t="shared" ref="D5:F5" si="1">D6+D10+D17+D8+D14</f>
        <v>80782.600000000006</v>
      </c>
      <c r="E5" s="7">
        <f t="shared" si="0"/>
        <v>100.75243859699449</v>
      </c>
      <c r="F5" s="3">
        <f t="shared" si="1"/>
        <v>80097.8</v>
      </c>
    </row>
    <row r="6" spans="1:6">
      <c r="A6" s="5" t="s">
        <v>4</v>
      </c>
      <c r="B6" s="8" t="s">
        <v>5</v>
      </c>
      <c r="C6" s="3">
        <f>C7</f>
        <v>55957.2</v>
      </c>
      <c r="D6" s="3">
        <f t="shared" ref="D6" si="2">D7</f>
        <v>56120.3</v>
      </c>
      <c r="E6" s="7">
        <f t="shared" si="0"/>
        <v>100.29147276847306</v>
      </c>
      <c r="F6" s="3">
        <f t="shared" ref="F6" si="3">F7</f>
        <v>55127.9</v>
      </c>
    </row>
    <row r="7" spans="1:6">
      <c r="A7" s="9" t="s">
        <v>6</v>
      </c>
      <c r="B7" s="10" t="s">
        <v>7</v>
      </c>
      <c r="C7" s="11">
        <v>55957.2</v>
      </c>
      <c r="D7" s="11">
        <v>56120.3</v>
      </c>
      <c r="E7" s="7">
        <f t="shared" si="0"/>
        <v>100.29147276847306</v>
      </c>
      <c r="F7" s="11">
        <v>55127.9</v>
      </c>
    </row>
    <row r="8" spans="1:6" ht="39" thickBot="1">
      <c r="A8" s="5" t="s">
        <v>105</v>
      </c>
      <c r="B8" s="21" t="s">
        <v>106</v>
      </c>
      <c r="C8" s="3">
        <f>C9</f>
        <v>3647</v>
      </c>
      <c r="D8" s="3">
        <f>D9</f>
        <v>3941</v>
      </c>
      <c r="E8" s="7">
        <f t="shared" si="0"/>
        <v>108.06142034548944</v>
      </c>
      <c r="F8" s="11">
        <f t="shared" ref="F8" si="4">F9</f>
        <v>3609.7</v>
      </c>
    </row>
    <row r="9" spans="1:6" ht="39" thickBot="1">
      <c r="A9" s="42" t="s">
        <v>108</v>
      </c>
      <c r="B9" s="22" t="s">
        <v>107</v>
      </c>
      <c r="C9" s="25">
        <v>3647</v>
      </c>
      <c r="D9" s="11">
        <v>3941</v>
      </c>
      <c r="E9" s="7">
        <f t="shared" si="0"/>
        <v>108.06142034548944</v>
      </c>
      <c r="F9" s="11">
        <v>3609.7</v>
      </c>
    </row>
    <row r="10" spans="1:6">
      <c r="A10" s="5" t="s">
        <v>8</v>
      </c>
      <c r="B10" s="8" t="s">
        <v>9</v>
      </c>
      <c r="C10" s="49">
        <f>C11+C12+C13</f>
        <v>4059.3</v>
      </c>
      <c r="D10" s="49">
        <f t="shared" ref="D10" si="5">D11+D12+D13</f>
        <v>4068.2999999999997</v>
      </c>
      <c r="E10" s="7">
        <f t="shared" si="0"/>
        <v>100.2217131032444</v>
      </c>
      <c r="F10" s="3">
        <f>F11+F12+F13</f>
        <v>5304.5</v>
      </c>
    </row>
    <row r="11" spans="1:6" ht="32.25" customHeight="1">
      <c r="A11" s="9" t="s">
        <v>10</v>
      </c>
      <c r="B11" s="12" t="s">
        <v>11</v>
      </c>
      <c r="C11" s="11">
        <v>3400</v>
      </c>
      <c r="D11" s="11">
        <v>3406.7</v>
      </c>
      <c r="E11" s="7">
        <f t="shared" si="0"/>
        <v>100.1970588235294</v>
      </c>
      <c r="F11" s="11">
        <v>4551.8999999999996</v>
      </c>
    </row>
    <row r="12" spans="1:6" ht="15" customHeight="1">
      <c r="A12" s="9" t="s">
        <v>12</v>
      </c>
      <c r="B12" s="12" t="s">
        <v>13</v>
      </c>
      <c r="C12" s="11">
        <v>580.29999999999995</v>
      </c>
      <c r="D12" s="11">
        <v>582.6</v>
      </c>
      <c r="E12" s="7">
        <f t="shared" si="0"/>
        <v>100.39634671721525</v>
      </c>
      <c r="F12" s="11">
        <v>647.79999999999995</v>
      </c>
    </row>
    <row r="13" spans="1:6" ht="38.25" customHeight="1">
      <c r="A13" s="9" t="s">
        <v>112</v>
      </c>
      <c r="B13" s="12" t="s">
        <v>113</v>
      </c>
      <c r="C13" s="11">
        <v>79</v>
      </c>
      <c r="D13" s="11">
        <v>79</v>
      </c>
      <c r="E13" s="7">
        <f t="shared" si="0"/>
        <v>100</v>
      </c>
      <c r="F13" s="11">
        <v>104.8</v>
      </c>
    </row>
    <row r="14" spans="1:6" ht="21.75" customHeight="1">
      <c r="A14" s="5" t="s">
        <v>147</v>
      </c>
      <c r="B14" s="4" t="s">
        <v>148</v>
      </c>
      <c r="C14" s="3">
        <f>C15+C16</f>
        <v>15794.300000000001</v>
      </c>
      <c r="D14" s="3">
        <f t="shared" ref="D14" si="6">D15+D16</f>
        <v>15927.8</v>
      </c>
      <c r="E14" s="7">
        <f t="shared" si="0"/>
        <v>100.84524163780604</v>
      </c>
      <c r="F14" s="3">
        <f t="shared" ref="F14" si="7">F15+F16</f>
        <v>15320.9</v>
      </c>
    </row>
    <row r="15" spans="1:6" ht="23.25" customHeight="1">
      <c r="A15" s="9" t="s">
        <v>149</v>
      </c>
      <c r="B15" s="12" t="s">
        <v>150</v>
      </c>
      <c r="C15" s="11">
        <v>968.1</v>
      </c>
      <c r="D15" s="11">
        <v>975</v>
      </c>
      <c r="E15" s="7">
        <f t="shared" si="0"/>
        <v>100.71273628757361</v>
      </c>
      <c r="F15" s="11">
        <v>780.3</v>
      </c>
    </row>
    <row r="16" spans="1:6" ht="21.75" customHeight="1">
      <c r="A16" s="9" t="s">
        <v>151</v>
      </c>
      <c r="B16" s="12" t="s">
        <v>152</v>
      </c>
      <c r="C16" s="11">
        <v>14826.2</v>
      </c>
      <c r="D16" s="11">
        <v>14952.8</v>
      </c>
      <c r="E16" s="7">
        <f t="shared" si="0"/>
        <v>100.85389378262803</v>
      </c>
      <c r="F16" s="11">
        <v>14540.6</v>
      </c>
    </row>
    <row r="17" spans="1:6" ht="18" customHeight="1">
      <c r="A17" s="5" t="s">
        <v>14</v>
      </c>
      <c r="B17" s="4" t="s">
        <v>15</v>
      </c>
      <c r="C17" s="3">
        <v>721.5</v>
      </c>
      <c r="D17" s="3">
        <v>725.2</v>
      </c>
      <c r="E17" s="7">
        <f t="shared" si="0"/>
        <v>100.51282051282051</v>
      </c>
      <c r="F17" s="3">
        <v>734.8</v>
      </c>
    </row>
    <row r="18" spans="1:6" ht="14.25" customHeight="1">
      <c r="A18" s="5"/>
      <c r="B18" s="4" t="s">
        <v>16</v>
      </c>
      <c r="C18" s="3">
        <f>C19+C20+C21+C22+C23+C24</f>
        <v>29509.599999999999</v>
      </c>
      <c r="D18" s="3">
        <f t="shared" ref="D18" si="8">D19+D20+D21+D22+D23+D24</f>
        <v>29646.899999999998</v>
      </c>
      <c r="E18" s="7">
        <f t="shared" si="0"/>
        <v>100.46527231816087</v>
      </c>
      <c r="F18" s="3">
        <f t="shared" ref="F18" si="9">F19+F20+F21+F22+F23+F24</f>
        <v>23603</v>
      </c>
    </row>
    <row r="19" spans="1:6" ht="39.75" customHeight="1">
      <c r="A19" s="5" t="s">
        <v>17</v>
      </c>
      <c r="B19" s="4" t="s">
        <v>18</v>
      </c>
      <c r="C19" s="3">
        <v>7778.9</v>
      </c>
      <c r="D19" s="3">
        <v>7854.4</v>
      </c>
      <c r="E19" s="7">
        <f t="shared" si="0"/>
        <v>100.97057424571598</v>
      </c>
      <c r="F19" s="3">
        <v>8641.6</v>
      </c>
    </row>
    <row r="20" spans="1:6" ht="33" customHeight="1">
      <c r="A20" s="5" t="s">
        <v>19</v>
      </c>
      <c r="B20" s="4" t="s">
        <v>20</v>
      </c>
      <c r="C20" s="3">
        <v>-38</v>
      </c>
      <c r="D20" s="3">
        <v>-37.9</v>
      </c>
      <c r="E20" s="7">
        <f t="shared" si="0"/>
        <v>99.73684210526315</v>
      </c>
      <c r="F20" s="3">
        <v>56.4</v>
      </c>
    </row>
    <row r="21" spans="1:6" ht="27" customHeight="1">
      <c r="A21" s="5" t="s">
        <v>21</v>
      </c>
      <c r="B21" s="4" t="s">
        <v>22</v>
      </c>
      <c r="C21" s="3">
        <v>20626.7</v>
      </c>
      <c r="D21" s="3">
        <v>20661.3</v>
      </c>
      <c r="E21" s="7">
        <f t="shared" si="0"/>
        <v>100.16774374960609</v>
      </c>
      <c r="F21" s="3">
        <v>12454</v>
      </c>
    </row>
    <row r="22" spans="1:6" ht="17.25" customHeight="1">
      <c r="A22" s="5" t="s">
        <v>23</v>
      </c>
      <c r="B22" s="4" t="s">
        <v>24</v>
      </c>
      <c r="C22" s="3">
        <v>2</v>
      </c>
      <c r="D22" s="3">
        <v>2</v>
      </c>
      <c r="E22" s="7">
        <f t="shared" si="0"/>
        <v>100</v>
      </c>
      <c r="F22" s="3">
        <v>6.8</v>
      </c>
    </row>
    <row r="23" spans="1:6" ht="20.25" customHeight="1">
      <c r="A23" s="5" t="s">
        <v>25</v>
      </c>
      <c r="B23" s="4" t="s">
        <v>26</v>
      </c>
      <c r="C23" s="3">
        <v>639</v>
      </c>
      <c r="D23" s="3">
        <v>641.5</v>
      </c>
      <c r="E23" s="7">
        <f t="shared" si="0"/>
        <v>100.39123630672925</v>
      </c>
      <c r="F23" s="3">
        <v>743.2</v>
      </c>
    </row>
    <row r="24" spans="1:6" ht="20.25" customHeight="1">
      <c r="A24" s="5" t="s">
        <v>161</v>
      </c>
      <c r="B24" s="4" t="s">
        <v>162</v>
      </c>
      <c r="C24" s="3">
        <v>501</v>
      </c>
      <c r="D24" s="3">
        <v>525.6</v>
      </c>
      <c r="E24" s="7">
        <f t="shared" si="0"/>
        <v>104.91017964071855</v>
      </c>
      <c r="F24" s="3">
        <v>1701</v>
      </c>
    </row>
    <row r="25" spans="1:6" ht="19.5" customHeight="1">
      <c r="A25" s="13" t="s">
        <v>101</v>
      </c>
      <c r="B25" s="4" t="s">
        <v>102</v>
      </c>
      <c r="C25" s="3">
        <f>C26</f>
        <v>155945.29999999999</v>
      </c>
      <c r="D25" s="3">
        <f t="shared" ref="D25:F25" si="10">D26</f>
        <v>155864.1</v>
      </c>
      <c r="E25" s="7">
        <f t="shared" si="0"/>
        <v>99.947930460231902</v>
      </c>
      <c r="F25" s="3">
        <v>133226.6</v>
      </c>
    </row>
    <row r="26" spans="1:6" s="2" customFormat="1" ht="29.25" customHeight="1">
      <c r="A26" s="5" t="s">
        <v>27</v>
      </c>
      <c r="B26" s="4" t="s">
        <v>100</v>
      </c>
      <c r="C26" s="3">
        <f>C27+C30+C38+C48</f>
        <v>155945.29999999999</v>
      </c>
      <c r="D26" s="3">
        <f>D27+D30+D38+D48</f>
        <v>155864.1</v>
      </c>
      <c r="E26" s="7">
        <f t="shared" si="0"/>
        <v>99.947930460231902</v>
      </c>
      <c r="F26" s="3">
        <f t="shared" ref="E26:F26" si="11">F27+F30+F38+F48</f>
        <v>133226.9</v>
      </c>
    </row>
    <row r="27" spans="1:6" ht="38.25" customHeight="1">
      <c r="A27" s="13" t="s">
        <v>114</v>
      </c>
      <c r="B27" s="14" t="s">
        <v>28</v>
      </c>
      <c r="C27" s="15">
        <f>C28+C29</f>
        <v>25736.799999999999</v>
      </c>
      <c r="D27" s="15">
        <f>D28+D29</f>
        <v>25736.799999999999</v>
      </c>
      <c r="E27" s="7">
        <f t="shared" si="0"/>
        <v>100</v>
      </c>
      <c r="F27" s="15">
        <f>F28+F29</f>
        <v>20392</v>
      </c>
    </row>
    <row r="28" spans="1:6" ht="28.5" customHeight="1">
      <c r="A28" s="9" t="s">
        <v>115</v>
      </c>
      <c r="B28" s="12" t="s">
        <v>29</v>
      </c>
      <c r="C28" s="11">
        <v>12828</v>
      </c>
      <c r="D28" s="11">
        <v>12828</v>
      </c>
      <c r="E28" s="7">
        <f t="shared" si="0"/>
        <v>100</v>
      </c>
      <c r="F28" s="11">
        <v>17192</v>
      </c>
    </row>
    <row r="29" spans="1:6" ht="44.25" customHeight="1">
      <c r="A29" s="9" t="s">
        <v>133</v>
      </c>
      <c r="B29" s="12" t="s">
        <v>104</v>
      </c>
      <c r="C29" s="11">
        <v>12908.8</v>
      </c>
      <c r="D29" s="11">
        <v>12908.8</v>
      </c>
      <c r="E29" s="7">
        <f t="shared" si="0"/>
        <v>100</v>
      </c>
      <c r="F29" s="11">
        <v>3200</v>
      </c>
    </row>
    <row r="30" spans="1:6" ht="25.5" customHeight="1">
      <c r="A30" s="13" t="s">
        <v>116</v>
      </c>
      <c r="B30" s="14" t="s">
        <v>30</v>
      </c>
      <c r="C30" s="15">
        <f>C37+C32+C33+C34+C35</f>
        <v>24875.699999999997</v>
      </c>
      <c r="D30" s="15">
        <f>D37+D32+D33+D34+D35</f>
        <v>24875.599999999999</v>
      </c>
      <c r="E30" s="7">
        <f t="shared" si="0"/>
        <v>99.999598001262285</v>
      </c>
      <c r="F30" s="15">
        <f>F37+F32+F33+F34+F35+F31+F36</f>
        <v>17626.099999999999</v>
      </c>
    </row>
    <row r="31" spans="1:6" ht="25.5" customHeight="1">
      <c r="A31" s="9" t="s">
        <v>202</v>
      </c>
      <c r="B31" s="12" t="s">
        <v>203</v>
      </c>
      <c r="C31" s="11"/>
      <c r="D31" s="11"/>
      <c r="E31" s="41"/>
      <c r="F31" s="15">
        <v>2548.6999999999998</v>
      </c>
    </row>
    <row r="32" spans="1:6" ht="54" customHeight="1">
      <c r="A32" s="9" t="s">
        <v>135</v>
      </c>
      <c r="B32" s="12" t="s">
        <v>136</v>
      </c>
      <c r="C32" s="11">
        <v>15272.6</v>
      </c>
      <c r="D32" s="11">
        <v>15272.5</v>
      </c>
      <c r="E32" s="7">
        <f t="shared" si="0"/>
        <v>99.999345232638831</v>
      </c>
      <c r="F32" s="11">
        <v>5453.9</v>
      </c>
    </row>
    <row r="33" spans="1:6" ht="54" customHeight="1">
      <c r="A33" s="9" t="s">
        <v>164</v>
      </c>
      <c r="B33" s="12" t="s">
        <v>163</v>
      </c>
      <c r="C33" s="11">
        <v>2612.5</v>
      </c>
      <c r="D33" s="11">
        <v>2612.5</v>
      </c>
      <c r="E33" s="7">
        <f t="shared" si="0"/>
        <v>100</v>
      </c>
      <c r="F33" s="11"/>
    </row>
    <row r="34" spans="1:6" ht="54" customHeight="1">
      <c r="A34" s="9" t="s">
        <v>180</v>
      </c>
      <c r="B34" s="12" t="s">
        <v>166</v>
      </c>
      <c r="C34" s="11">
        <v>280.60000000000002</v>
      </c>
      <c r="D34" s="11">
        <v>280.60000000000002</v>
      </c>
      <c r="E34" s="7">
        <f t="shared" si="0"/>
        <v>100</v>
      </c>
      <c r="F34" s="11">
        <v>953.6</v>
      </c>
    </row>
    <row r="35" spans="1:6" ht="82.5" customHeight="1">
      <c r="A35" s="9" t="s">
        <v>178</v>
      </c>
      <c r="B35" s="12" t="s">
        <v>179</v>
      </c>
      <c r="C35" s="11">
        <v>1116.5</v>
      </c>
      <c r="D35" s="11">
        <v>1116.5</v>
      </c>
      <c r="E35" s="7">
        <f t="shared" si="0"/>
        <v>100</v>
      </c>
      <c r="F35" s="11"/>
    </row>
    <row r="36" spans="1:6" ht="40.5" customHeight="1">
      <c r="A36" s="9" t="s">
        <v>167</v>
      </c>
      <c r="B36" s="12" t="s">
        <v>168</v>
      </c>
      <c r="C36" s="11"/>
      <c r="D36" s="11"/>
      <c r="E36" s="7"/>
      <c r="F36" s="11">
        <v>1644</v>
      </c>
    </row>
    <row r="37" spans="1:6" ht="14.25" customHeight="1">
      <c r="A37" s="9" t="s">
        <v>117</v>
      </c>
      <c r="B37" s="12" t="s">
        <v>31</v>
      </c>
      <c r="C37" s="11">
        <v>5593.5</v>
      </c>
      <c r="D37" s="11">
        <v>5593.5</v>
      </c>
      <c r="E37" s="7">
        <f t="shared" si="0"/>
        <v>100</v>
      </c>
      <c r="F37" s="11">
        <v>7025.9</v>
      </c>
    </row>
    <row r="38" spans="1:6" ht="42" customHeight="1">
      <c r="A38" s="13" t="s">
        <v>118</v>
      </c>
      <c r="B38" s="14" t="s">
        <v>32</v>
      </c>
      <c r="C38" s="15">
        <f>C39+C40+C41+C42+C43+C44+C46+C47+C45</f>
        <v>102376.09999999999</v>
      </c>
      <c r="D38" s="15">
        <f t="shared" ref="D38:F38" si="12">D39+D40+D41+D42+D43+D44+D46+D47+D45</f>
        <v>102342.5</v>
      </c>
      <c r="E38" s="7">
        <f t="shared" si="0"/>
        <v>99.967179839825903</v>
      </c>
      <c r="F38" s="15">
        <f t="shared" si="12"/>
        <v>94188.799999999988</v>
      </c>
    </row>
    <row r="39" spans="1:6" ht="24.75" customHeight="1">
      <c r="A39" s="9" t="s">
        <v>119</v>
      </c>
      <c r="B39" s="12" t="s">
        <v>35</v>
      </c>
      <c r="C39" s="11">
        <v>1597.7</v>
      </c>
      <c r="D39" s="11">
        <v>1597.7</v>
      </c>
      <c r="E39" s="7">
        <f t="shared" si="0"/>
        <v>100</v>
      </c>
      <c r="F39" s="11">
        <v>1645.5</v>
      </c>
    </row>
    <row r="40" spans="1:6" ht="25.5" customHeight="1">
      <c r="A40" s="9" t="s">
        <v>120</v>
      </c>
      <c r="B40" s="12" t="s">
        <v>36</v>
      </c>
      <c r="C40" s="11">
        <v>3981.2</v>
      </c>
      <c r="D40" s="11">
        <v>3981.2</v>
      </c>
      <c r="E40" s="7">
        <f t="shared" si="0"/>
        <v>100</v>
      </c>
      <c r="F40" s="11">
        <v>3893.9</v>
      </c>
    </row>
    <row r="41" spans="1:6" ht="36.75" customHeight="1">
      <c r="A41" s="9" t="s">
        <v>121</v>
      </c>
      <c r="B41" s="12" t="s">
        <v>37</v>
      </c>
      <c r="C41" s="11">
        <v>3129.2</v>
      </c>
      <c r="D41" s="11">
        <v>3129.2</v>
      </c>
      <c r="E41" s="7">
        <f t="shared" si="0"/>
        <v>100</v>
      </c>
      <c r="F41" s="11">
        <v>3420.7</v>
      </c>
    </row>
    <row r="42" spans="1:6" ht="42" customHeight="1" thickBot="1">
      <c r="A42" s="9" t="s">
        <v>122</v>
      </c>
      <c r="B42" s="12" t="s">
        <v>38</v>
      </c>
      <c r="C42" s="11">
        <v>532.79999999999995</v>
      </c>
      <c r="D42" s="11">
        <v>532.79999999999995</v>
      </c>
      <c r="E42" s="7">
        <f t="shared" si="0"/>
        <v>100</v>
      </c>
      <c r="F42" s="11">
        <v>491.7</v>
      </c>
    </row>
    <row r="43" spans="1:6" ht="67.5" customHeight="1" thickBot="1">
      <c r="A43" s="9" t="s">
        <v>123</v>
      </c>
      <c r="B43" s="20" t="s">
        <v>141</v>
      </c>
      <c r="C43" s="11">
        <v>3690.2</v>
      </c>
      <c r="D43" s="11">
        <v>3690.2</v>
      </c>
      <c r="E43" s="7">
        <f t="shared" si="0"/>
        <v>100</v>
      </c>
      <c r="F43" s="11">
        <v>3644.4</v>
      </c>
    </row>
    <row r="44" spans="1:6" ht="24.75" customHeight="1">
      <c r="A44" s="9" t="s">
        <v>124</v>
      </c>
      <c r="B44" s="12" t="s">
        <v>33</v>
      </c>
      <c r="C44" s="11">
        <v>792.7</v>
      </c>
      <c r="D44" s="11">
        <v>792.7</v>
      </c>
      <c r="E44" s="7">
        <f t="shared" si="0"/>
        <v>100</v>
      </c>
      <c r="F44" s="11">
        <v>645.1</v>
      </c>
    </row>
    <row r="45" spans="1:6" ht="82.5" customHeight="1">
      <c r="A45" s="9" t="s">
        <v>140</v>
      </c>
      <c r="B45" s="12" t="s">
        <v>142</v>
      </c>
      <c r="C45" s="11">
        <v>38</v>
      </c>
      <c r="D45" s="11">
        <v>38</v>
      </c>
      <c r="E45" s="7">
        <f t="shared" si="0"/>
        <v>100</v>
      </c>
      <c r="F45" s="11"/>
    </row>
    <row r="46" spans="1:6" ht="54.75" customHeight="1">
      <c r="A46" s="9" t="s">
        <v>125</v>
      </c>
      <c r="B46" s="12" t="s">
        <v>34</v>
      </c>
      <c r="C46" s="11">
        <v>82.6</v>
      </c>
      <c r="D46" s="11">
        <v>49</v>
      </c>
      <c r="E46" s="7">
        <f t="shared" si="0"/>
        <v>59.322033898305094</v>
      </c>
      <c r="F46" s="11">
        <v>16.3</v>
      </c>
    </row>
    <row r="47" spans="1:6">
      <c r="A47" s="9" t="s">
        <v>126</v>
      </c>
      <c r="B47" s="12" t="s">
        <v>39</v>
      </c>
      <c r="C47" s="11">
        <v>88531.7</v>
      </c>
      <c r="D47" s="11">
        <v>88531.7</v>
      </c>
      <c r="E47" s="7">
        <f t="shared" si="0"/>
        <v>100</v>
      </c>
      <c r="F47" s="11">
        <v>80431.199999999997</v>
      </c>
    </row>
    <row r="48" spans="1:6" ht="14.25" customHeight="1">
      <c r="A48" s="13" t="s">
        <v>134</v>
      </c>
      <c r="B48" s="14" t="s">
        <v>40</v>
      </c>
      <c r="C48" s="15">
        <f>C49</f>
        <v>2956.7</v>
      </c>
      <c r="D48" s="15">
        <f t="shared" ref="D48:F48" si="13">D49</f>
        <v>2909.2</v>
      </c>
      <c r="E48" s="7">
        <f t="shared" si="0"/>
        <v>98.393479216694288</v>
      </c>
      <c r="F48" s="11">
        <f>F49</f>
        <v>1020</v>
      </c>
    </row>
    <row r="49" spans="1:6" s="2" customFormat="1" ht="31.5" customHeight="1">
      <c r="A49" s="9" t="s">
        <v>128</v>
      </c>
      <c r="B49" s="12" t="s">
        <v>99</v>
      </c>
      <c r="C49" s="11">
        <v>2956.7</v>
      </c>
      <c r="D49" s="11">
        <v>2909.2</v>
      </c>
      <c r="E49" s="7">
        <f t="shared" si="0"/>
        <v>98.393479216694288</v>
      </c>
      <c r="F49" s="11">
        <v>1020</v>
      </c>
    </row>
    <row r="50" spans="1:6" s="2" customFormat="1" ht="55.5" customHeight="1">
      <c r="A50" s="13" t="s">
        <v>110</v>
      </c>
      <c r="B50" s="14" t="s">
        <v>111</v>
      </c>
      <c r="C50" s="11"/>
      <c r="D50" s="11"/>
      <c r="E50" s="7">
        <v>0</v>
      </c>
      <c r="F50" s="15">
        <v>-0.3</v>
      </c>
    </row>
    <row r="51" spans="1:6" ht="16.5" customHeight="1">
      <c r="A51" s="3"/>
      <c r="B51" s="4" t="s">
        <v>41</v>
      </c>
      <c r="C51" s="3">
        <f>C4+C25</f>
        <v>265634.19999999995</v>
      </c>
      <c r="D51" s="3">
        <f>D4+D25</f>
        <v>266293.59999999998</v>
      </c>
      <c r="E51" s="7">
        <f t="shared" si="0"/>
        <v>100.24823610815174</v>
      </c>
      <c r="F51" s="3">
        <f t="shared" ref="E51:F51" si="14">F4+F25</f>
        <v>236927.40000000002</v>
      </c>
    </row>
  </sheetData>
  <mergeCells count="7">
    <mergeCell ref="F2:F3"/>
    <mergeCell ref="A1:E1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45"/>
  <sheetViews>
    <sheetView workbookViewId="0">
      <selection activeCell="G38" sqref="G38"/>
    </sheetView>
  </sheetViews>
  <sheetFormatPr defaultRowHeight="15"/>
  <cols>
    <col min="1" max="1" width="35" customWidth="1"/>
    <col min="2" max="2" width="6.28515625" customWidth="1"/>
    <col min="3" max="3" width="5.42578125" customWidth="1"/>
    <col min="4" max="4" width="11.140625" customWidth="1"/>
    <col min="5" max="5" width="10.85546875" customWidth="1"/>
    <col min="7" max="7" width="11.5703125" customWidth="1"/>
  </cols>
  <sheetData>
    <row r="1" spans="1:7">
      <c r="A1" s="59" t="s">
        <v>143</v>
      </c>
      <c r="B1" s="59"/>
      <c r="C1" s="59"/>
      <c r="D1" s="59"/>
      <c r="E1" s="59"/>
      <c r="F1" s="59"/>
      <c r="G1" s="16"/>
    </row>
    <row r="2" spans="1:7">
      <c r="A2" s="59"/>
      <c r="B2" s="59"/>
      <c r="C2" s="59"/>
      <c r="D2" s="59"/>
      <c r="E2" s="59"/>
      <c r="F2" s="59"/>
      <c r="G2" s="16"/>
    </row>
    <row r="3" spans="1:7" ht="49.5" customHeight="1">
      <c r="A3" s="29" t="s">
        <v>42</v>
      </c>
      <c r="B3" s="29" t="s">
        <v>43</v>
      </c>
      <c r="C3" s="29" t="s">
        <v>44</v>
      </c>
      <c r="D3" s="30" t="s">
        <v>103</v>
      </c>
      <c r="E3" s="30" t="s">
        <v>144</v>
      </c>
      <c r="F3" s="31" t="s">
        <v>45</v>
      </c>
      <c r="G3" s="32" t="s">
        <v>129</v>
      </c>
    </row>
    <row r="4" spans="1:7" ht="13.5" customHeight="1">
      <c r="A4" s="17" t="s">
        <v>46</v>
      </c>
      <c r="B4" s="18" t="s">
        <v>47</v>
      </c>
      <c r="C4" s="18" t="s">
        <v>93</v>
      </c>
      <c r="D4" s="35">
        <f>D5+D6+D7+D9+D10+D11+D8</f>
        <v>22307</v>
      </c>
      <c r="E4" s="35">
        <f>E5+E6+E7+E9+E10+E11+E8</f>
        <v>4132.2000000000007</v>
      </c>
      <c r="F4" s="36">
        <f t="shared" ref="F4:F41" si="0">E4/D4*100</f>
        <v>18.524230062312284</v>
      </c>
      <c r="G4" s="35">
        <f>G5+G6+G7+G9+G10+G11</f>
        <v>4895.2</v>
      </c>
    </row>
    <row r="5" spans="1:7" ht="41.25" customHeight="1">
      <c r="A5" s="23" t="s">
        <v>48</v>
      </c>
      <c r="B5" s="19" t="s">
        <v>47</v>
      </c>
      <c r="C5" s="19" t="s">
        <v>49</v>
      </c>
      <c r="D5" s="37">
        <v>1172</v>
      </c>
      <c r="E5" s="37">
        <v>169</v>
      </c>
      <c r="F5" s="36">
        <f t="shared" si="0"/>
        <v>14.419795221843005</v>
      </c>
      <c r="G5" s="37">
        <v>231.6</v>
      </c>
    </row>
    <row r="6" spans="1:7" ht="37.5" customHeight="1">
      <c r="A6" s="23" t="s">
        <v>50</v>
      </c>
      <c r="B6" s="19" t="s">
        <v>47</v>
      </c>
      <c r="C6" s="19" t="s">
        <v>51</v>
      </c>
      <c r="D6" s="37">
        <v>482</v>
      </c>
      <c r="E6" s="37">
        <v>86.3</v>
      </c>
      <c r="F6" s="36">
        <f t="shared" si="0"/>
        <v>17.904564315352697</v>
      </c>
      <c r="G6" s="37">
        <v>108.3</v>
      </c>
    </row>
    <row r="7" spans="1:7" ht="24.75" customHeight="1">
      <c r="A7" s="23" t="s">
        <v>52</v>
      </c>
      <c r="B7" s="19" t="s">
        <v>47</v>
      </c>
      <c r="C7" s="19" t="s">
        <v>53</v>
      </c>
      <c r="D7" s="37">
        <v>15255</v>
      </c>
      <c r="E7" s="37">
        <v>2901.8</v>
      </c>
      <c r="F7" s="36">
        <f t="shared" si="0"/>
        <v>19.021960013110455</v>
      </c>
      <c r="G7" s="37">
        <v>3548.4</v>
      </c>
    </row>
    <row r="8" spans="1:7" ht="17.25" customHeight="1">
      <c r="A8" s="23" t="s">
        <v>137</v>
      </c>
      <c r="B8" s="19" t="s">
        <v>47</v>
      </c>
      <c r="C8" s="19" t="s">
        <v>61</v>
      </c>
      <c r="D8" s="37">
        <v>38</v>
      </c>
      <c r="E8" s="37"/>
      <c r="F8" s="36"/>
      <c r="G8" s="37"/>
    </row>
    <row r="9" spans="1:7" ht="39" customHeight="1">
      <c r="A9" s="23" t="s">
        <v>54</v>
      </c>
      <c r="B9" s="19" t="s">
        <v>47</v>
      </c>
      <c r="C9" s="19" t="s">
        <v>55</v>
      </c>
      <c r="D9" s="37">
        <v>3542</v>
      </c>
      <c r="E9" s="37">
        <v>794.1</v>
      </c>
      <c r="F9" s="36">
        <f t="shared" si="0"/>
        <v>22.419536984754377</v>
      </c>
      <c r="G9" s="37">
        <v>869.5</v>
      </c>
    </row>
    <row r="10" spans="1:7" ht="15" customHeight="1">
      <c r="A10" s="23" t="s">
        <v>56</v>
      </c>
      <c r="B10" s="19" t="s">
        <v>47</v>
      </c>
      <c r="C10" s="19" t="s">
        <v>84</v>
      </c>
      <c r="D10" s="37">
        <v>452</v>
      </c>
      <c r="E10" s="37"/>
      <c r="F10" s="36">
        <f t="shared" si="0"/>
        <v>0</v>
      </c>
      <c r="G10" s="37"/>
    </row>
    <row r="11" spans="1:7" ht="13.5" customHeight="1">
      <c r="A11" s="23" t="s">
        <v>58</v>
      </c>
      <c r="B11" s="19" t="s">
        <v>47</v>
      </c>
      <c r="C11" s="19" t="s">
        <v>89</v>
      </c>
      <c r="D11" s="37">
        <v>1366</v>
      </c>
      <c r="E11" s="37">
        <v>181</v>
      </c>
      <c r="F11" s="36">
        <f t="shared" si="0"/>
        <v>13.250366032210833</v>
      </c>
      <c r="G11" s="37">
        <v>137.4</v>
      </c>
    </row>
    <row r="12" spans="1:7" s="1" customFormat="1" ht="15.75" customHeight="1">
      <c r="A12" s="17" t="s">
        <v>90</v>
      </c>
      <c r="B12" s="18" t="s">
        <v>49</v>
      </c>
      <c r="C12" s="18" t="s">
        <v>93</v>
      </c>
      <c r="D12" s="38">
        <f>D13</f>
        <v>688.1</v>
      </c>
      <c r="E12" s="38">
        <f t="shared" ref="E12" si="1">E13</f>
        <v>172</v>
      </c>
      <c r="F12" s="36">
        <f t="shared" si="0"/>
        <v>24.996366807150121</v>
      </c>
      <c r="G12" s="38">
        <f t="shared" ref="G12" si="2">G13</f>
        <v>162.6</v>
      </c>
    </row>
    <row r="13" spans="1:7" ht="16.5" customHeight="1">
      <c r="A13" s="23" t="s">
        <v>91</v>
      </c>
      <c r="B13" s="19" t="s">
        <v>49</v>
      </c>
      <c r="C13" s="19" t="s">
        <v>51</v>
      </c>
      <c r="D13" s="37">
        <v>688.1</v>
      </c>
      <c r="E13" s="38">
        <v>172</v>
      </c>
      <c r="F13" s="36">
        <f t="shared" si="0"/>
        <v>24.996366807150121</v>
      </c>
      <c r="G13" s="38">
        <v>162.6</v>
      </c>
    </row>
    <row r="14" spans="1:7" ht="12.75" customHeight="1">
      <c r="A14" s="17" t="s">
        <v>60</v>
      </c>
      <c r="B14" s="18" t="s">
        <v>53</v>
      </c>
      <c r="C14" s="18" t="s">
        <v>93</v>
      </c>
      <c r="D14" s="38">
        <f>D15+D17+D16</f>
        <v>21376.2</v>
      </c>
      <c r="E14" s="38">
        <f t="shared" ref="E14:G14" si="3">E15+E17+E16</f>
        <v>1077.7</v>
      </c>
      <c r="F14" s="36">
        <f t="shared" si="0"/>
        <v>5.0415883084926225</v>
      </c>
      <c r="G14" s="38">
        <f t="shared" si="3"/>
        <v>1284.4000000000001</v>
      </c>
    </row>
    <row r="15" spans="1:7" ht="13.5" customHeight="1">
      <c r="A15" s="19" t="s">
        <v>62</v>
      </c>
      <c r="B15" s="19" t="s">
        <v>53</v>
      </c>
      <c r="C15" s="19" t="s">
        <v>63</v>
      </c>
      <c r="D15" s="37">
        <v>1372</v>
      </c>
      <c r="E15" s="37">
        <v>339.5</v>
      </c>
      <c r="F15" s="36">
        <f t="shared" si="0"/>
        <v>24.744897959183675</v>
      </c>
      <c r="G15" s="37">
        <v>318.5</v>
      </c>
    </row>
    <row r="16" spans="1:7" ht="13.5" customHeight="1">
      <c r="A16" s="19" t="s">
        <v>97</v>
      </c>
      <c r="B16" s="19" t="s">
        <v>53</v>
      </c>
      <c r="C16" s="19" t="s">
        <v>73</v>
      </c>
      <c r="D16" s="37">
        <v>19889.2</v>
      </c>
      <c r="E16" s="37">
        <v>688.2</v>
      </c>
      <c r="F16" s="36"/>
      <c r="G16" s="37">
        <v>965.9</v>
      </c>
    </row>
    <row r="17" spans="1:7" ht="28.5" customHeight="1">
      <c r="A17" s="19" t="s">
        <v>64</v>
      </c>
      <c r="B17" s="19" t="s">
        <v>53</v>
      </c>
      <c r="C17" s="19" t="s">
        <v>57</v>
      </c>
      <c r="D17" s="37">
        <v>115</v>
      </c>
      <c r="E17" s="37">
        <v>50</v>
      </c>
      <c r="F17" s="36">
        <f t="shared" si="0"/>
        <v>43.478260869565219</v>
      </c>
      <c r="G17" s="37"/>
    </row>
    <row r="18" spans="1:7" ht="15" customHeight="1">
      <c r="A18" s="18" t="s">
        <v>65</v>
      </c>
      <c r="B18" s="18" t="s">
        <v>61</v>
      </c>
      <c r="C18" s="18" t="s">
        <v>93</v>
      </c>
      <c r="D18" s="38">
        <f>D20+D19</f>
        <v>600</v>
      </c>
      <c r="E18" s="38">
        <f>E20+E19</f>
        <v>112.4</v>
      </c>
      <c r="F18" s="36">
        <f t="shared" si="0"/>
        <v>18.733333333333334</v>
      </c>
      <c r="G18" s="38">
        <f t="shared" ref="G18" si="4">G20+G19</f>
        <v>161.30000000000001</v>
      </c>
    </row>
    <row r="19" spans="1:7" s="2" customFormat="1" ht="15" customHeight="1">
      <c r="A19" s="19" t="s">
        <v>96</v>
      </c>
      <c r="B19" s="19" t="s">
        <v>61</v>
      </c>
      <c r="C19" s="19" t="s">
        <v>47</v>
      </c>
      <c r="D19" s="37">
        <v>100</v>
      </c>
      <c r="E19" s="37">
        <v>12.4</v>
      </c>
      <c r="F19" s="36">
        <f t="shared" si="0"/>
        <v>12.4</v>
      </c>
      <c r="G19" s="37">
        <v>11.3</v>
      </c>
    </row>
    <row r="20" spans="1:7" ht="13.5" customHeight="1">
      <c r="A20" s="19" t="s">
        <v>66</v>
      </c>
      <c r="B20" s="19" t="s">
        <v>61</v>
      </c>
      <c r="C20" s="19" t="s">
        <v>49</v>
      </c>
      <c r="D20" s="37">
        <v>500</v>
      </c>
      <c r="E20" s="37">
        <v>100</v>
      </c>
      <c r="F20" s="36">
        <f t="shared" si="0"/>
        <v>20</v>
      </c>
      <c r="G20" s="37">
        <v>150</v>
      </c>
    </row>
    <row r="21" spans="1:7" ht="14.25" customHeight="1">
      <c r="A21" s="18" t="s">
        <v>67</v>
      </c>
      <c r="B21" s="18" t="s">
        <v>68</v>
      </c>
      <c r="C21" s="18" t="s">
        <v>93</v>
      </c>
      <c r="D21" s="38">
        <f>D22+D23+D25+D26+D24</f>
        <v>136406</v>
      </c>
      <c r="E21" s="38">
        <f>E22+E23+E25+E26+E24</f>
        <v>30249.4</v>
      </c>
      <c r="F21" s="36">
        <f t="shared" si="0"/>
        <v>22.176003988094369</v>
      </c>
      <c r="G21" s="38">
        <f t="shared" ref="G21" si="5">G22+G23+G25+G26+G24</f>
        <v>28149.600000000002</v>
      </c>
    </row>
    <row r="22" spans="1:7" ht="15" customHeight="1">
      <c r="A22" s="19" t="s">
        <v>69</v>
      </c>
      <c r="B22" s="19" t="s">
        <v>68</v>
      </c>
      <c r="C22" s="19" t="s">
        <v>47</v>
      </c>
      <c r="D22" s="37">
        <v>15297</v>
      </c>
      <c r="E22" s="39">
        <v>2848.4</v>
      </c>
      <c r="F22" s="36">
        <f t="shared" si="0"/>
        <v>18.620644570830883</v>
      </c>
      <c r="G22" s="39">
        <v>3437.9</v>
      </c>
    </row>
    <row r="23" spans="1:7" ht="14.25" customHeight="1">
      <c r="A23" s="19" t="s">
        <v>70</v>
      </c>
      <c r="B23" s="19" t="s">
        <v>68</v>
      </c>
      <c r="C23" s="19" t="s">
        <v>49</v>
      </c>
      <c r="D23" s="37">
        <v>107322</v>
      </c>
      <c r="E23" s="39">
        <v>24520.3</v>
      </c>
      <c r="F23" s="36">
        <f t="shared" si="0"/>
        <v>22.847412459700713</v>
      </c>
      <c r="G23" s="39">
        <v>22043.3</v>
      </c>
    </row>
    <row r="24" spans="1:7" ht="12" customHeight="1">
      <c r="A24" s="19" t="s">
        <v>130</v>
      </c>
      <c r="B24" s="19" t="s">
        <v>68</v>
      </c>
      <c r="C24" s="19" t="s">
        <v>51</v>
      </c>
      <c r="D24" s="37">
        <v>9062</v>
      </c>
      <c r="E24" s="39">
        <v>2198.1999999999998</v>
      </c>
      <c r="F24" s="36"/>
      <c r="G24" s="39">
        <v>1850</v>
      </c>
    </row>
    <row r="25" spans="1:7" ht="24" customHeight="1">
      <c r="A25" s="19" t="s">
        <v>71</v>
      </c>
      <c r="B25" s="19" t="s">
        <v>68</v>
      </c>
      <c r="C25" s="19" t="s">
        <v>68</v>
      </c>
      <c r="D25" s="37">
        <v>958</v>
      </c>
      <c r="E25" s="39"/>
      <c r="F25" s="36">
        <f t="shared" si="0"/>
        <v>0</v>
      </c>
      <c r="G25" s="39"/>
    </row>
    <row r="26" spans="1:7" ht="15" customHeight="1">
      <c r="A26" s="19" t="s">
        <v>72</v>
      </c>
      <c r="B26" s="19" t="s">
        <v>68</v>
      </c>
      <c r="C26" s="19" t="s">
        <v>73</v>
      </c>
      <c r="D26" s="37">
        <v>3767</v>
      </c>
      <c r="E26" s="37">
        <v>682.5</v>
      </c>
      <c r="F26" s="36">
        <f t="shared" si="0"/>
        <v>18.117865675603927</v>
      </c>
      <c r="G26" s="37">
        <v>818.4</v>
      </c>
    </row>
    <row r="27" spans="1:7" ht="15" customHeight="1">
      <c r="A27" s="18" t="s">
        <v>92</v>
      </c>
      <c r="B27" s="18" t="s">
        <v>63</v>
      </c>
      <c r="C27" s="18" t="s">
        <v>93</v>
      </c>
      <c r="D27" s="38">
        <f>D28</f>
        <v>6569</v>
      </c>
      <c r="E27" s="38">
        <f t="shared" ref="E27" si="6">E28</f>
        <v>2197.8000000000002</v>
      </c>
      <c r="F27" s="36">
        <f t="shared" si="0"/>
        <v>33.457147206576352</v>
      </c>
      <c r="G27" s="38">
        <f t="shared" ref="G27" si="7">G28</f>
        <v>1526.6</v>
      </c>
    </row>
    <row r="28" spans="1:7">
      <c r="A28" s="19" t="s">
        <v>74</v>
      </c>
      <c r="B28" s="19" t="s">
        <v>63</v>
      </c>
      <c r="C28" s="19" t="s">
        <v>47</v>
      </c>
      <c r="D28" s="37">
        <v>6569</v>
      </c>
      <c r="E28" s="39">
        <v>2197.8000000000002</v>
      </c>
      <c r="F28" s="36">
        <f t="shared" si="0"/>
        <v>33.457147206576352</v>
      </c>
      <c r="G28" s="39">
        <v>1526.6</v>
      </c>
    </row>
    <row r="29" spans="1:7" ht="15" customHeight="1">
      <c r="A29" s="18" t="s">
        <v>77</v>
      </c>
      <c r="B29" s="18" t="s">
        <v>78</v>
      </c>
      <c r="C29" s="18" t="s">
        <v>93</v>
      </c>
      <c r="D29" s="38">
        <f>D30+D31+D32+D33</f>
        <v>12318.4</v>
      </c>
      <c r="E29" s="38">
        <f t="shared" ref="E29" si="8">E30+E31+E32+E33</f>
        <v>961.1</v>
      </c>
      <c r="F29" s="36">
        <f t="shared" si="0"/>
        <v>7.8021496298220558</v>
      </c>
      <c r="G29" s="38">
        <f t="shared" ref="G29" si="9">G30+G31+G32+G33</f>
        <v>958.60000000000014</v>
      </c>
    </row>
    <row r="30" spans="1:7" ht="12.75" customHeight="1">
      <c r="A30" s="19" t="s">
        <v>79</v>
      </c>
      <c r="B30" s="19" t="s">
        <v>78</v>
      </c>
      <c r="C30" s="19" t="s">
        <v>47</v>
      </c>
      <c r="D30" s="37">
        <v>600</v>
      </c>
      <c r="E30" s="37">
        <v>87.5</v>
      </c>
      <c r="F30" s="36">
        <f t="shared" si="0"/>
        <v>14.583333333333334</v>
      </c>
      <c r="G30" s="37">
        <v>120.2</v>
      </c>
    </row>
    <row r="31" spans="1:7" ht="15.75" customHeight="1">
      <c r="A31" s="19" t="s">
        <v>80</v>
      </c>
      <c r="B31" s="19" t="s">
        <v>78</v>
      </c>
      <c r="C31" s="19" t="s">
        <v>51</v>
      </c>
      <c r="D31" s="37">
        <v>466.6</v>
      </c>
      <c r="E31" s="37">
        <v>28</v>
      </c>
      <c r="F31" s="36">
        <f t="shared" si="0"/>
        <v>6.0008572653236181</v>
      </c>
      <c r="G31" s="37">
        <v>24</v>
      </c>
    </row>
    <row r="32" spans="1:7" ht="12.75" customHeight="1">
      <c r="A32" s="19" t="s">
        <v>81</v>
      </c>
      <c r="B32" s="19" t="s">
        <v>78</v>
      </c>
      <c r="C32" s="19" t="s">
        <v>53</v>
      </c>
      <c r="D32" s="37">
        <v>10697</v>
      </c>
      <c r="E32" s="39">
        <v>746.5</v>
      </c>
      <c r="F32" s="36">
        <f t="shared" si="0"/>
        <v>6.9785921286341965</v>
      </c>
      <c r="G32" s="39">
        <v>712.2</v>
      </c>
    </row>
    <row r="33" spans="1:7" ht="30" customHeight="1">
      <c r="A33" s="19" t="s">
        <v>82</v>
      </c>
      <c r="B33" s="19" t="s">
        <v>78</v>
      </c>
      <c r="C33" s="19" t="s">
        <v>55</v>
      </c>
      <c r="D33" s="37">
        <v>554.79999999999995</v>
      </c>
      <c r="E33" s="37">
        <v>99.1</v>
      </c>
      <c r="F33" s="36">
        <f t="shared" si="0"/>
        <v>17.862292718096612</v>
      </c>
      <c r="G33" s="37">
        <v>102.2</v>
      </c>
    </row>
    <row r="34" spans="1:7" s="1" customFormat="1" ht="15.75" customHeight="1">
      <c r="A34" s="18" t="s">
        <v>76</v>
      </c>
      <c r="B34" s="18" t="s">
        <v>84</v>
      </c>
      <c r="C34" s="18" t="s">
        <v>93</v>
      </c>
      <c r="D34" s="38">
        <f>D35</f>
        <v>300</v>
      </c>
      <c r="E34" s="38">
        <f t="shared" ref="E34" si="10">E35</f>
        <v>134.5</v>
      </c>
      <c r="F34" s="36">
        <f t="shared" si="0"/>
        <v>44.833333333333329</v>
      </c>
      <c r="G34" s="38">
        <f t="shared" ref="G34" si="11">G35</f>
        <v>129</v>
      </c>
    </row>
    <row r="35" spans="1:7" ht="12" customHeight="1">
      <c r="A35" s="19" t="s">
        <v>94</v>
      </c>
      <c r="B35" s="19" t="s">
        <v>84</v>
      </c>
      <c r="C35" s="19" t="s">
        <v>49</v>
      </c>
      <c r="D35" s="37">
        <v>300</v>
      </c>
      <c r="E35" s="37">
        <v>134.5</v>
      </c>
      <c r="F35" s="36">
        <f t="shared" si="0"/>
        <v>44.833333333333329</v>
      </c>
      <c r="G35" s="37">
        <v>129</v>
      </c>
    </row>
    <row r="36" spans="1:7" s="1" customFormat="1" ht="15.75" customHeight="1">
      <c r="A36" s="18" t="s">
        <v>95</v>
      </c>
      <c r="B36" s="18" t="s">
        <v>57</v>
      </c>
      <c r="C36" s="18" t="s">
        <v>93</v>
      </c>
      <c r="D36" s="38">
        <f>D37</f>
        <v>1100</v>
      </c>
      <c r="E36" s="38">
        <f t="shared" ref="E36" si="12">E37</f>
        <v>340.3</v>
      </c>
      <c r="F36" s="36">
        <f t="shared" si="0"/>
        <v>30.936363636363641</v>
      </c>
      <c r="G36" s="38">
        <f t="shared" ref="G36" si="13">G37</f>
        <v>400.3</v>
      </c>
    </row>
    <row r="37" spans="1:7" ht="16.5" customHeight="1">
      <c r="A37" s="19" t="s">
        <v>75</v>
      </c>
      <c r="B37" s="19" t="s">
        <v>57</v>
      </c>
      <c r="C37" s="19" t="s">
        <v>47</v>
      </c>
      <c r="D37" s="37">
        <v>1100</v>
      </c>
      <c r="E37" s="37">
        <v>340.3</v>
      </c>
      <c r="F37" s="36">
        <f t="shared" si="0"/>
        <v>30.936363636363641</v>
      </c>
      <c r="G37" s="37">
        <v>400.3</v>
      </c>
    </row>
    <row r="38" spans="1:7" ht="15.75" customHeight="1">
      <c r="A38" s="18" t="s">
        <v>83</v>
      </c>
      <c r="B38" s="18" t="s">
        <v>59</v>
      </c>
      <c r="C38" s="18" t="s">
        <v>93</v>
      </c>
      <c r="D38" s="38">
        <f>D39+D40</f>
        <v>2614.4</v>
      </c>
      <c r="E38" s="38">
        <f>E39+E40</f>
        <v>871.2</v>
      </c>
      <c r="F38" s="36">
        <f t="shared" si="0"/>
        <v>33.323133414932684</v>
      </c>
      <c r="G38" s="38">
        <f>G39+G40</f>
        <v>892.6</v>
      </c>
    </row>
    <row r="39" spans="1:7" ht="16.5" customHeight="1">
      <c r="A39" s="19" t="s">
        <v>85</v>
      </c>
      <c r="B39" s="19" t="s">
        <v>59</v>
      </c>
      <c r="C39" s="19" t="s">
        <v>47</v>
      </c>
      <c r="D39" s="37">
        <v>2614.4</v>
      </c>
      <c r="E39" s="37">
        <v>871.2</v>
      </c>
      <c r="F39" s="36">
        <f t="shared" si="0"/>
        <v>33.323133414932684</v>
      </c>
      <c r="G39" s="37">
        <v>892.6</v>
      </c>
    </row>
    <row r="40" spans="1:7" ht="25.5" customHeight="1">
      <c r="A40" s="19" t="s">
        <v>109</v>
      </c>
      <c r="B40" s="19" t="s">
        <v>59</v>
      </c>
      <c r="C40" s="19" t="s">
        <v>51</v>
      </c>
      <c r="D40" s="37"/>
      <c r="E40" s="37"/>
      <c r="F40" s="36"/>
      <c r="G40" s="37"/>
    </row>
    <row r="41" spans="1:7" ht="14.25" customHeight="1">
      <c r="A41" s="17" t="s">
        <v>86</v>
      </c>
      <c r="B41" s="18"/>
      <c r="C41" s="18"/>
      <c r="D41" s="38">
        <f>D4+D12+D14+D18+D21+D27+D29+D34+D36+D38</f>
        <v>204279.09999999998</v>
      </c>
      <c r="E41" s="38">
        <f>E4+E12+E14+E18+E21+E27+E29+E34+E36+E38</f>
        <v>40248.600000000006</v>
      </c>
      <c r="F41" s="36">
        <f t="shared" si="0"/>
        <v>19.702749816305246</v>
      </c>
      <c r="G41" s="38">
        <f>G4+G12+G14+G18+G21+G27+G29+G34+G36+G38</f>
        <v>38560.200000000004</v>
      </c>
    </row>
    <row r="42" spans="1:7" ht="12.75" customHeight="1">
      <c r="A42" s="17" t="s">
        <v>87</v>
      </c>
      <c r="B42" s="17"/>
      <c r="C42" s="17"/>
      <c r="D42" s="38">
        <f>'доходы рб 1 кв.'!C43-'расх. рб 1 кв...'!D41</f>
        <v>-3540.7999999999884</v>
      </c>
      <c r="E42" s="38">
        <f>'доходы рб 1 кв.'!D43-'расх. рб 1 кв...'!E41</f>
        <v>2129.6999999999971</v>
      </c>
      <c r="F42" s="35"/>
      <c r="G42" s="40">
        <v>4872.3</v>
      </c>
    </row>
    <row r="43" spans="1:7">
      <c r="A43" s="33"/>
      <c r="B43" s="33"/>
      <c r="C43" s="33"/>
      <c r="D43" s="33"/>
      <c r="E43" s="33"/>
      <c r="F43" s="33"/>
      <c r="G43" s="33"/>
    </row>
    <row r="44" spans="1:7">
      <c r="A44" s="60" t="s">
        <v>88</v>
      </c>
      <c r="B44" s="60"/>
      <c r="C44" s="60"/>
      <c r="D44" s="60"/>
      <c r="E44" s="60"/>
      <c r="F44" s="60"/>
      <c r="G44" s="33"/>
    </row>
    <row r="45" spans="1:7">
      <c r="A45" s="34"/>
      <c r="B45" s="34"/>
      <c r="C45" s="34"/>
      <c r="D45" s="34"/>
      <c r="E45" s="34"/>
      <c r="F45" s="34"/>
      <c r="G45" s="34"/>
    </row>
  </sheetData>
  <mergeCells count="2">
    <mergeCell ref="A1:F2"/>
    <mergeCell ref="A44:F44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8"/>
  <sheetViews>
    <sheetView topLeftCell="A28" workbookViewId="0">
      <selection activeCell="G45" sqref="G45"/>
    </sheetView>
  </sheetViews>
  <sheetFormatPr defaultRowHeight="15"/>
  <cols>
    <col min="1" max="1" width="35" customWidth="1"/>
    <col min="2" max="2" width="6.28515625" customWidth="1"/>
    <col min="3" max="3" width="5.42578125" customWidth="1"/>
    <col min="4" max="4" width="13.7109375" customWidth="1"/>
    <col min="5" max="5" width="13.140625" customWidth="1"/>
    <col min="7" max="7" width="12.5703125" customWidth="1"/>
  </cols>
  <sheetData>
    <row r="1" spans="1:7">
      <c r="A1" s="59" t="s">
        <v>201</v>
      </c>
      <c r="B1" s="59"/>
      <c r="C1" s="59"/>
      <c r="D1" s="59"/>
      <c r="E1" s="59"/>
      <c r="F1" s="59"/>
      <c r="G1" s="16"/>
    </row>
    <row r="2" spans="1:7">
      <c r="A2" s="59"/>
      <c r="B2" s="59"/>
      <c r="C2" s="59"/>
      <c r="D2" s="59"/>
      <c r="E2" s="59"/>
      <c r="F2" s="59"/>
      <c r="G2" s="16"/>
    </row>
    <row r="3" spans="1:7" ht="49.5" customHeight="1">
      <c r="A3" s="29" t="s">
        <v>42</v>
      </c>
      <c r="B3" s="29" t="s">
        <v>43</v>
      </c>
      <c r="C3" s="29" t="s">
        <v>44</v>
      </c>
      <c r="D3" s="30" t="s">
        <v>103</v>
      </c>
      <c r="E3" s="30" t="s">
        <v>199</v>
      </c>
      <c r="F3" s="30" t="s">
        <v>45</v>
      </c>
      <c r="G3" s="61" t="s">
        <v>200</v>
      </c>
    </row>
    <row r="4" spans="1:7" ht="13.5" customHeight="1">
      <c r="A4" s="17" t="s">
        <v>46</v>
      </c>
      <c r="B4" s="18" t="s">
        <v>47</v>
      </c>
      <c r="C4" s="18" t="s">
        <v>93</v>
      </c>
      <c r="D4" s="35">
        <f>D5+D6+D7+D9+D11+D12+D8</f>
        <v>43184.4</v>
      </c>
      <c r="E4" s="35">
        <f>E5+E6+E7+E9+E11+E12+E8</f>
        <v>43046.1</v>
      </c>
      <c r="F4" s="36">
        <f t="shared" ref="F4:F44" si="0">E4/D4*100</f>
        <v>99.679745463639648</v>
      </c>
      <c r="G4" s="35">
        <f>G5+G6+G7+G9+G11+G12+G10</f>
        <v>40334.6</v>
      </c>
    </row>
    <row r="5" spans="1:7" ht="41.25" customHeight="1">
      <c r="A5" s="23" t="s">
        <v>48</v>
      </c>
      <c r="B5" s="19" t="s">
        <v>47</v>
      </c>
      <c r="C5" s="19" t="s">
        <v>49</v>
      </c>
      <c r="D5" s="37">
        <v>6635.3</v>
      </c>
      <c r="E5" s="37">
        <v>6624.2</v>
      </c>
      <c r="F5" s="36">
        <f t="shared" si="0"/>
        <v>99.832712914261592</v>
      </c>
      <c r="G5" s="37">
        <v>6794.7</v>
      </c>
    </row>
    <row r="6" spans="1:7" ht="37.5" customHeight="1">
      <c r="A6" s="23" t="s">
        <v>50</v>
      </c>
      <c r="B6" s="19" t="s">
        <v>47</v>
      </c>
      <c r="C6" s="19" t="s">
        <v>51</v>
      </c>
      <c r="D6" s="37">
        <v>522.4</v>
      </c>
      <c r="E6" s="37">
        <v>522.1</v>
      </c>
      <c r="F6" s="36">
        <f t="shared" si="0"/>
        <v>99.942572741194496</v>
      </c>
      <c r="G6" s="37">
        <v>508.8</v>
      </c>
    </row>
    <row r="7" spans="1:7" ht="24.75" customHeight="1">
      <c r="A7" s="23" t="s">
        <v>52</v>
      </c>
      <c r="B7" s="19" t="s">
        <v>47</v>
      </c>
      <c r="C7" s="19" t="s">
        <v>53</v>
      </c>
      <c r="D7" s="37">
        <v>29092.1</v>
      </c>
      <c r="E7" s="37">
        <v>29059.8</v>
      </c>
      <c r="F7" s="36">
        <f t="shared" si="0"/>
        <v>99.888973295155736</v>
      </c>
      <c r="G7" s="37">
        <v>27700.6</v>
      </c>
    </row>
    <row r="8" spans="1:7" ht="17.25" customHeight="1">
      <c r="A8" s="23" t="s">
        <v>137</v>
      </c>
      <c r="B8" s="19" t="s">
        <v>47</v>
      </c>
      <c r="C8" s="19" t="s">
        <v>61</v>
      </c>
      <c r="D8" s="37">
        <v>38</v>
      </c>
      <c r="E8" s="37">
        <v>38</v>
      </c>
      <c r="F8" s="36">
        <f t="shared" si="0"/>
        <v>100</v>
      </c>
      <c r="G8" s="37"/>
    </row>
    <row r="9" spans="1:7" ht="39" customHeight="1">
      <c r="A9" s="23" t="s">
        <v>54</v>
      </c>
      <c r="B9" s="19" t="s">
        <v>47</v>
      </c>
      <c r="C9" s="19" t="s">
        <v>55</v>
      </c>
      <c r="D9" s="37">
        <v>3781.5</v>
      </c>
      <c r="E9" s="37">
        <v>3780.3</v>
      </c>
      <c r="F9" s="36">
        <f t="shared" si="0"/>
        <v>99.968266560888537</v>
      </c>
      <c r="G9" s="37">
        <v>3738.6</v>
      </c>
    </row>
    <row r="10" spans="1:7" ht="27" customHeight="1">
      <c r="A10" s="23" t="s">
        <v>185</v>
      </c>
      <c r="B10" s="19"/>
      <c r="C10" s="19"/>
      <c r="D10" s="37"/>
      <c r="E10" s="37"/>
      <c r="F10" s="36"/>
      <c r="G10" s="37">
        <v>90</v>
      </c>
    </row>
    <row r="11" spans="1:7" ht="15" customHeight="1">
      <c r="A11" s="23" t="s">
        <v>56</v>
      </c>
      <c r="B11" s="19" t="s">
        <v>47</v>
      </c>
      <c r="C11" s="19" t="s">
        <v>84</v>
      </c>
      <c r="D11" s="37">
        <v>36.299999999999997</v>
      </c>
      <c r="E11" s="37"/>
      <c r="F11" s="36">
        <f t="shared" si="0"/>
        <v>0</v>
      </c>
      <c r="G11" s="37"/>
    </row>
    <row r="12" spans="1:7" ht="13.5" customHeight="1">
      <c r="A12" s="23" t="s">
        <v>58</v>
      </c>
      <c r="B12" s="19" t="s">
        <v>47</v>
      </c>
      <c r="C12" s="19" t="s">
        <v>89</v>
      </c>
      <c r="D12" s="37">
        <v>3078.8</v>
      </c>
      <c r="E12" s="37">
        <v>3021.7</v>
      </c>
      <c r="F12" s="36">
        <f t="shared" si="0"/>
        <v>98.145381317396371</v>
      </c>
      <c r="G12" s="37">
        <v>1501.9</v>
      </c>
    </row>
    <row r="13" spans="1:7" s="1" customFormat="1" ht="15.75" customHeight="1">
      <c r="A13" s="17" t="s">
        <v>90</v>
      </c>
      <c r="B13" s="18" t="s">
        <v>49</v>
      </c>
      <c r="C13" s="18" t="s">
        <v>93</v>
      </c>
      <c r="D13" s="38">
        <f>D14</f>
        <v>792.7</v>
      </c>
      <c r="E13" s="38">
        <f t="shared" ref="E13" si="1">E14</f>
        <v>792.7</v>
      </c>
      <c r="F13" s="36">
        <f t="shared" si="0"/>
        <v>100</v>
      </c>
      <c r="G13" s="38">
        <f t="shared" ref="G13" si="2">G14</f>
        <v>645.1</v>
      </c>
    </row>
    <row r="14" spans="1:7" ht="16.5" customHeight="1">
      <c r="A14" s="23" t="s">
        <v>91</v>
      </c>
      <c r="B14" s="19" t="s">
        <v>49</v>
      </c>
      <c r="C14" s="19" t="s">
        <v>51</v>
      </c>
      <c r="D14" s="37">
        <v>792.7</v>
      </c>
      <c r="E14" s="37">
        <v>792.7</v>
      </c>
      <c r="F14" s="48">
        <f t="shared" si="0"/>
        <v>100</v>
      </c>
      <c r="G14" s="37">
        <v>645.1</v>
      </c>
    </row>
    <row r="15" spans="1:7" ht="16.5" customHeight="1">
      <c r="A15" s="43" t="s">
        <v>153</v>
      </c>
      <c r="B15" s="44" t="s">
        <v>51</v>
      </c>
      <c r="C15" s="44" t="s">
        <v>93</v>
      </c>
      <c r="D15" s="38">
        <f>D16+D17</f>
        <v>29.1</v>
      </c>
      <c r="E15" s="38">
        <f t="shared" ref="E15:G15" si="3">E16+E17</f>
        <v>24.6</v>
      </c>
      <c r="F15" s="36">
        <f t="shared" si="0"/>
        <v>84.536082474226802</v>
      </c>
      <c r="G15" s="38">
        <f>G16</f>
        <v>10.9</v>
      </c>
    </row>
    <row r="16" spans="1:7" ht="16.5" customHeight="1">
      <c r="A16" s="45" t="s">
        <v>154</v>
      </c>
      <c r="B16" s="46" t="s">
        <v>51</v>
      </c>
      <c r="C16" s="46" t="s">
        <v>78</v>
      </c>
      <c r="D16" s="37">
        <v>29.1</v>
      </c>
      <c r="E16" s="37">
        <v>24.6</v>
      </c>
      <c r="F16" s="48">
        <f t="shared" si="0"/>
        <v>84.536082474226802</v>
      </c>
      <c r="G16" s="38">
        <v>10.9</v>
      </c>
    </row>
    <row r="17" spans="1:7" ht="41.25" customHeight="1">
      <c r="A17" s="23" t="s">
        <v>155</v>
      </c>
      <c r="B17" s="19" t="s">
        <v>51</v>
      </c>
      <c r="C17" s="19" t="s">
        <v>59</v>
      </c>
      <c r="D17" s="37"/>
      <c r="E17" s="38"/>
      <c r="F17" s="36" t="e">
        <f t="shared" si="0"/>
        <v>#DIV/0!</v>
      </c>
      <c r="G17" s="38"/>
    </row>
    <row r="18" spans="1:7" ht="12.75" customHeight="1">
      <c r="A18" s="17" t="s">
        <v>60</v>
      </c>
      <c r="B18" s="18" t="s">
        <v>53</v>
      </c>
      <c r="C18" s="18" t="s">
        <v>93</v>
      </c>
      <c r="D18" s="38">
        <f>D20+D22+D21+D19</f>
        <v>23013</v>
      </c>
      <c r="E18" s="38">
        <f t="shared" ref="E18:G18" si="4">E20+E22+E21+E19</f>
        <v>21033.8</v>
      </c>
      <c r="F18" s="36">
        <f t="shared" si="0"/>
        <v>91.39964367965932</v>
      </c>
      <c r="G18" s="38">
        <f>G20+G22+G21+G19</f>
        <v>13280</v>
      </c>
    </row>
    <row r="19" spans="1:7" s="2" customFormat="1" ht="12.75" customHeight="1">
      <c r="A19" s="23" t="s">
        <v>156</v>
      </c>
      <c r="B19" s="19" t="s">
        <v>53</v>
      </c>
      <c r="C19" s="19" t="s">
        <v>61</v>
      </c>
      <c r="D19" s="37">
        <v>10</v>
      </c>
      <c r="E19" s="37">
        <v>6.6</v>
      </c>
      <c r="F19" s="36">
        <f t="shared" si="0"/>
        <v>65.999999999999986</v>
      </c>
      <c r="G19" s="37">
        <v>75.5</v>
      </c>
    </row>
    <row r="20" spans="1:7" ht="13.5" customHeight="1">
      <c r="A20" s="19" t="s">
        <v>62</v>
      </c>
      <c r="B20" s="19" t="s">
        <v>53</v>
      </c>
      <c r="C20" s="19" t="s">
        <v>63</v>
      </c>
      <c r="D20" s="37">
        <v>1368.3</v>
      </c>
      <c r="E20" s="37">
        <v>1368.2</v>
      </c>
      <c r="F20" s="36">
        <f t="shared" si="0"/>
        <v>99.992691661185418</v>
      </c>
      <c r="G20" s="37">
        <v>1309.4000000000001</v>
      </c>
    </row>
    <row r="21" spans="1:7" ht="13.5" customHeight="1">
      <c r="A21" s="19" t="s">
        <v>97</v>
      </c>
      <c r="B21" s="19" t="s">
        <v>53</v>
      </c>
      <c r="C21" s="19" t="s">
        <v>73</v>
      </c>
      <c r="D21" s="37">
        <v>21312.7</v>
      </c>
      <c r="E21" s="37">
        <v>19359</v>
      </c>
      <c r="F21" s="36">
        <f t="shared" si="0"/>
        <v>90.833165201968782</v>
      </c>
      <c r="G21" s="37">
        <v>11694.1</v>
      </c>
    </row>
    <row r="22" spans="1:7" ht="28.5" customHeight="1">
      <c r="A22" s="19" t="s">
        <v>64</v>
      </c>
      <c r="B22" s="19" t="s">
        <v>53</v>
      </c>
      <c r="C22" s="19" t="s">
        <v>57</v>
      </c>
      <c r="D22" s="37">
        <v>322</v>
      </c>
      <c r="E22" s="37">
        <v>300</v>
      </c>
      <c r="F22" s="36">
        <f t="shared" si="0"/>
        <v>93.16770186335404</v>
      </c>
      <c r="G22" s="37">
        <v>201</v>
      </c>
    </row>
    <row r="23" spans="1:7" ht="15" customHeight="1">
      <c r="A23" s="18" t="s">
        <v>65</v>
      </c>
      <c r="B23" s="18" t="s">
        <v>61</v>
      </c>
      <c r="C23" s="18" t="s">
        <v>93</v>
      </c>
      <c r="D23" s="38">
        <f>D25+D24+D26</f>
        <v>7342.7999999999993</v>
      </c>
      <c r="E23" s="38">
        <f t="shared" ref="E23:G23" si="5">E25+E24+E26</f>
        <v>7209.5</v>
      </c>
      <c r="F23" s="36">
        <f t="shared" si="0"/>
        <v>98.184616222694359</v>
      </c>
      <c r="G23" s="38">
        <f t="shared" ref="G23" si="6">G24+G25+G26</f>
        <v>5280</v>
      </c>
    </row>
    <row r="24" spans="1:7" s="2" customFormat="1" ht="15" customHeight="1">
      <c r="A24" s="19" t="s">
        <v>96</v>
      </c>
      <c r="B24" s="19" t="s">
        <v>61</v>
      </c>
      <c r="C24" s="19" t="s">
        <v>47</v>
      </c>
      <c r="D24" s="37">
        <v>57</v>
      </c>
      <c r="E24" s="37">
        <v>56.9</v>
      </c>
      <c r="F24" s="36">
        <f t="shared" si="0"/>
        <v>99.824561403508767</v>
      </c>
      <c r="G24" s="37">
        <v>118.2</v>
      </c>
    </row>
    <row r="25" spans="1:7" ht="13.5" customHeight="1">
      <c r="A25" s="19" t="s">
        <v>66</v>
      </c>
      <c r="B25" s="19" t="s">
        <v>61</v>
      </c>
      <c r="C25" s="19" t="s">
        <v>49</v>
      </c>
      <c r="D25" s="37">
        <v>1781.4</v>
      </c>
      <c r="E25" s="37">
        <v>1653.8</v>
      </c>
      <c r="F25" s="36">
        <f t="shared" si="0"/>
        <v>92.837094420119001</v>
      </c>
      <c r="G25" s="37">
        <v>1207.7</v>
      </c>
    </row>
    <row r="26" spans="1:7" ht="13.5" customHeight="1">
      <c r="A26" s="19" t="s">
        <v>157</v>
      </c>
      <c r="B26" s="19" t="s">
        <v>61</v>
      </c>
      <c r="C26" s="19" t="s">
        <v>51</v>
      </c>
      <c r="D26" s="37">
        <v>5504.4</v>
      </c>
      <c r="E26" s="37">
        <v>5498.8</v>
      </c>
      <c r="F26" s="36">
        <f t="shared" si="0"/>
        <v>99.898263207615727</v>
      </c>
      <c r="G26" s="37">
        <v>3954.1</v>
      </c>
    </row>
    <row r="27" spans="1:7" ht="14.25" customHeight="1">
      <c r="A27" s="18" t="s">
        <v>67</v>
      </c>
      <c r="B27" s="18" t="s">
        <v>68</v>
      </c>
      <c r="C27" s="18" t="s">
        <v>93</v>
      </c>
      <c r="D27" s="38">
        <f>D28+D29+D31+D32+D30</f>
        <v>166309.70000000001</v>
      </c>
      <c r="E27" s="38">
        <f>E28+E29+E31+E32+E30</f>
        <v>166281.99999999997</v>
      </c>
      <c r="F27" s="36">
        <f t="shared" si="0"/>
        <v>99.983344326879291</v>
      </c>
      <c r="G27" s="38">
        <f>G28+G29+G31+G32+G30</f>
        <v>146436.19999999998</v>
      </c>
    </row>
    <row r="28" spans="1:7" ht="15" customHeight="1">
      <c r="A28" s="19" t="s">
        <v>69</v>
      </c>
      <c r="B28" s="19" t="s">
        <v>68</v>
      </c>
      <c r="C28" s="19" t="s">
        <v>47</v>
      </c>
      <c r="D28" s="37">
        <v>17740</v>
      </c>
      <c r="E28" s="39">
        <v>17740</v>
      </c>
      <c r="F28" s="36">
        <f t="shared" si="0"/>
        <v>100</v>
      </c>
      <c r="G28" s="39">
        <v>17642.8</v>
      </c>
    </row>
    <row r="29" spans="1:7" ht="14.25" customHeight="1">
      <c r="A29" s="19" t="s">
        <v>70</v>
      </c>
      <c r="B29" s="19" t="s">
        <v>68</v>
      </c>
      <c r="C29" s="19" t="s">
        <v>49</v>
      </c>
      <c r="D29" s="37">
        <v>133106.20000000001</v>
      </c>
      <c r="E29" s="39">
        <v>133081.79999999999</v>
      </c>
      <c r="F29" s="36">
        <f t="shared" si="0"/>
        <v>99.981668772754375</v>
      </c>
      <c r="G29" s="39">
        <v>113972.9</v>
      </c>
    </row>
    <row r="30" spans="1:7" ht="12" customHeight="1">
      <c r="A30" s="19" t="s">
        <v>130</v>
      </c>
      <c r="B30" s="19" t="s">
        <v>68</v>
      </c>
      <c r="C30" s="19" t="s">
        <v>51</v>
      </c>
      <c r="D30" s="37">
        <v>10831</v>
      </c>
      <c r="E30" s="39">
        <v>10830.4</v>
      </c>
      <c r="F30" s="36"/>
      <c r="G30" s="39">
        <v>9713.1</v>
      </c>
    </row>
    <row r="31" spans="1:7" ht="24" customHeight="1">
      <c r="A31" s="19" t="s">
        <v>71</v>
      </c>
      <c r="B31" s="19" t="s">
        <v>68</v>
      </c>
      <c r="C31" s="19" t="s">
        <v>68</v>
      </c>
      <c r="D31" s="37">
        <v>507.6</v>
      </c>
      <c r="E31" s="39">
        <v>505.4</v>
      </c>
      <c r="F31" s="36">
        <f t="shared" si="0"/>
        <v>99.566587864460203</v>
      </c>
      <c r="G31" s="37">
        <v>964.5</v>
      </c>
    </row>
    <row r="32" spans="1:7" ht="15" customHeight="1">
      <c r="A32" s="19" t="s">
        <v>72</v>
      </c>
      <c r="B32" s="19" t="s">
        <v>68</v>
      </c>
      <c r="C32" s="19" t="s">
        <v>73</v>
      </c>
      <c r="D32" s="37">
        <v>4124.8999999999996</v>
      </c>
      <c r="E32" s="37">
        <v>4124.3999999999996</v>
      </c>
      <c r="F32" s="36">
        <f t="shared" si="0"/>
        <v>99.987878494024102</v>
      </c>
      <c r="G32" s="37">
        <v>4142.8999999999996</v>
      </c>
    </row>
    <row r="33" spans="1:7" ht="15" customHeight="1">
      <c r="A33" s="18" t="s">
        <v>92</v>
      </c>
      <c r="B33" s="18" t="s">
        <v>63</v>
      </c>
      <c r="C33" s="18" t="s">
        <v>93</v>
      </c>
      <c r="D33" s="38">
        <f>D34</f>
        <v>15470.6</v>
      </c>
      <c r="E33" s="38">
        <f t="shared" ref="E33" si="7">E34</f>
        <v>15460.1</v>
      </c>
      <c r="F33" s="36">
        <f t="shared" si="0"/>
        <v>99.932129329179219</v>
      </c>
      <c r="G33" s="38">
        <f t="shared" ref="G33" si="8">G34</f>
        <v>20003.900000000001</v>
      </c>
    </row>
    <row r="34" spans="1:7">
      <c r="A34" s="19" t="s">
        <v>74</v>
      </c>
      <c r="B34" s="19" t="s">
        <v>63</v>
      </c>
      <c r="C34" s="19" t="s">
        <v>47</v>
      </c>
      <c r="D34" s="37">
        <v>15470.6</v>
      </c>
      <c r="E34" s="39">
        <v>15460.1</v>
      </c>
      <c r="F34" s="36">
        <f t="shared" si="0"/>
        <v>99.932129329179219</v>
      </c>
      <c r="G34" s="39">
        <v>20003.900000000001</v>
      </c>
    </row>
    <row r="35" spans="1:7" ht="15" customHeight="1">
      <c r="A35" s="18" t="s">
        <v>77</v>
      </c>
      <c r="B35" s="18" t="s">
        <v>78</v>
      </c>
      <c r="C35" s="18" t="s">
        <v>93</v>
      </c>
      <c r="D35" s="38">
        <f>D36+D37+D38+D39</f>
        <v>9732.5999999999985</v>
      </c>
      <c r="E35" s="38">
        <f t="shared" ref="E35" si="9">E36+E37+E38+E39</f>
        <v>9689.5</v>
      </c>
      <c r="F35" s="36">
        <f t="shared" si="0"/>
        <v>99.557158416045056</v>
      </c>
      <c r="G35" s="38">
        <f t="shared" ref="G35" si="10">G36+G37+G38+G39</f>
        <v>10784.599999999999</v>
      </c>
    </row>
    <row r="36" spans="1:7" ht="12.75" customHeight="1">
      <c r="A36" s="19" t="s">
        <v>79</v>
      </c>
      <c r="B36" s="19" t="s">
        <v>78</v>
      </c>
      <c r="C36" s="19" t="s">
        <v>47</v>
      </c>
      <c r="D36" s="37">
        <v>929.3</v>
      </c>
      <c r="E36" s="37">
        <v>922.1</v>
      </c>
      <c r="F36" s="36">
        <f t="shared" si="0"/>
        <v>99.225223286344573</v>
      </c>
      <c r="G36" s="37">
        <v>1074.7</v>
      </c>
    </row>
    <row r="37" spans="1:7" ht="15.75" customHeight="1">
      <c r="A37" s="19" t="s">
        <v>80</v>
      </c>
      <c r="B37" s="19" t="s">
        <v>78</v>
      </c>
      <c r="C37" s="19" t="s">
        <v>51</v>
      </c>
      <c r="D37" s="37">
        <v>813.7</v>
      </c>
      <c r="E37" s="37">
        <v>811.4</v>
      </c>
      <c r="F37" s="36">
        <f t="shared" si="0"/>
        <v>99.717340543197736</v>
      </c>
      <c r="G37" s="37">
        <v>1550.5</v>
      </c>
    </row>
    <row r="38" spans="1:7" ht="12.75" customHeight="1">
      <c r="A38" s="19" t="s">
        <v>81</v>
      </c>
      <c r="B38" s="19" t="s">
        <v>78</v>
      </c>
      <c r="C38" s="19" t="s">
        <v>53</v>
      </c>
      <c r="D38" s="37">
        <v>7434.8</v>
      </c>
      <c r="E38" s="39">
        <v>7401.2</v>
      </c>
      <c r="F38" s="36">
        <f t="shared" si="0"/>
        <v>99.548071232581904</v>
      </c>
      <c r="G38" s="39">
        <v>7625.9</v>
      </c>
    </row>
    <row r="39" spans="1:7" ht="30" customHeight="1">
      <c r="A39" s="19" t="s">
        <v>82</v>
      </c>
      <c r="B39" s="19" t="s">
        <v>78</v>
      </c>
      <c r="C39" s="19" t="s">
        <v>55</v>
      </c>
      <c r="D39" s="37">
        <v>554.79999999999995</v>
      </c>
      <c r="E39" s="37">
        <v>554.79999999999995</v>
      </c>
      <c r="F39" s="36">
        <f t="shared" si="0"/>
        <v>100</v>
      </c>
      <c r="G39" s="37">
        <v>533.5</v>
      </c>
    </row>
    <row r="40" spans="1:7" s="1" customFormat="1" ht="15.75" customHeight="1">
      <c r="A40" s="18" t="s">
        <v>76</v>
      </c>
      <c r="B40" s="18" t="s">
        <v>84</v>
      </c>
      <c r="C40" s="18" t="s">
        <v>93</v>
      </c>
      <c r="D40" s="38">
        <f>D41</f>
        <v>439</v>
      </c>
      <c r="E40" s="38">
        <f t="shared" ref="E40" si="11">E41</f>
        <v>435.5</v>
      </c>
      <c r="F40" s="36">
        <f t="shared" si="0"/>
        <v>99.202733485193619</v>
      </c>
      <c r="G40" s="38">
        <f>G41</f>
        <v>400.3</v>
      </c>
    </row>
    <row r="41" spans="1:7" ht="12" customHeight="1">
      <c r="A41" s="19" t="s">
        <v>94</v>
      </c>
      <c r="B41" s="19" t="s">
        <v>84</v>
      </c>
      <c r="C41" s="19" t="s">
        <v>49</v>
      </c>
      <c r="D41" s="37">
        <v>439</v>
      </c>
      <c r="E41" s="37">
        <v>435.5</v>
      </c>
      <c r="F41" s="36">
        <f t="shared" si="0"/>
        <v>99.202733485193619</v>
      </c>
      <c r="G41" s="37">
        <v>400.3</v>
      </c>
    </row>
    <row r="42" spans="1:7" s="1" customFormat="1" ht="15.75" customHeight="1">
      <c r="A42" s="18" t="s">
        <v>95</v>
      </c>
      <c r="B42" s="18" t="s">
        <v>57</v>
      </c>
      <c r="C42" s="18" t="s">
        <v>93</v>
      </c>
      <c r="D42" s="38">
        <f>D43</f>
        <v>1149</v>
      </c>
      <c r="E42" s="38">
        <f t="shared" ref="E42" si="12">E43</f>
        <v>1148.9000000000001</v>
      </c>
      <c r="F42" s="36">
        <f t="shared" si="0"/>
        <v>99.991296779808536</v>
      </c>
      <c r="G42" s="38">
        <f t="shared" ref="G42" si="13">G43</f>
        <v>1421.4</v>
      </c>
    </row>
    <row r="43" spans="1:7" ht="16.5" customHeight="1">
      <c r="A43" s="19" t="s">
        <v>75</v>
      </c>
      <c r="B43" s="19" t="s">
        <v>57</v>
      </c>
      <c r="C43" s="19" t="s">
        <v>47</v>
      </c>
      <c r="D43" s="37">
        <v>1149</v>
      </c>
      <c r="E43" s="37">
        <v>1148.9000000000001</v>
      </c>
      <c r="F43" s="36">
        <f t="shared" si="0"/>
        <v>99.991296779808536</v>
      </c>
      <c r="G43" s="37">
        <v>1421.4</v>
      </c>
    </row>
    <row r="44" spans="1:7" ht="14.25" customHeight="1">
      <c r="A44" s="17" t="s">
        <v>86</v>
      </c>
      <c r="B44" s="18"/>
      <c r="C44" s="18"/>
      <c r="D44" s="38">
        <f>D4+D13+D18+D23+D27+D33+D35+D40+D42+D15</f>
        <v>267462.90000000002</v>
      </c>
      <c r="E44" s="38">
        <f t="shared" ref="E44:G44" si="14">E4+E13+E18+E23+E27+E33+E35+E40+E42+E15</f>
        <v>265122.69999999995</v>
      </c>
      <c r="F44" s="36">
        <f t="shared" si="0"/>
        <v>99.125037528569365</v>
      </c>
      <c r="G44" s="38">
        <f t="shared" si="14"/>
        <v>238596.99999999994</v>
      </c>
    </row>
    <row r="45" spans="1:7" ht="12.75" customHeight="1">
      <c r="A45" s="17" t="s">
        <v>87</v>
      </c>
      <c r="B45" s="17"/>
      <c r="C45" s="17"/>
      <c r="D45" s="38">
        <v>-1828.7</v>
      </c>
      <c r="E45" s="38">
        <v>1170.9000000000001</v>
      </c>
      <c r="F45" s="35"/>
      <c r="G45" s="37">
        <v>-1669.6</v>
      </c>
    </row>
    <row r="46" spans="1:7">
      <c r="A46" s="33"/>
      <c r="B46" s="33"/>
      <c r="C46" s="33"/>
      <c r="D46" s="33"/>
      <c r="E46" s="33"/>
      <c r="F46" s="33"/>
      <c r="G46" s="50"/>
    </row>
    <row r="47" spans="1:7">
      <c r="A47" s="60" t="s">
        <v>88</v>
      </c>
      <c r="B47" s="60"/>
      <c r="C47" s="60"/>
      <c r="D47" s="60"/>
      <c r="E47" s="60"/>
      <c r="F47" s="60"/>
      <c r="G47" s="33"/>
    </row>
    <row r="48" spans="1:7">
      <c r="A48" s="34"/>
      <c r="B48" s="34"/>
      <c r="C48" s="34"/>
      <c r="D48" s="34"/>
      <c r="E48" s="34"/>
      <c r="F48" s="34"/>
      <c r="G48" s="34"/>
    </row>
  </sheetData>
  <mergeCells count="2">
    <mergeCell ref="A1:F2"/>
    <mergeCell ref="A47:F47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selection activeCell="F11" sqref="F11"/>
    </sheetView>
  </sheetViews>
  <sheetFormatPr defaultRowHeight="15"/>
  <cols>
    <col min="1" max="1" width="19.7109375" customWidth="1"/>
    <col min="2" max="2" width="33.7109375" customWidth="1"/>
    <col min="3" max="3" width="8.7109375" customWidth="1"/>
    <col min="4" max="4" width="8.42578125" customWidth="1"/>
    <col min="5" max="5" width="7.85546875" customWidth="1"/>
    <col min="6" max="6" width="9" customWidth="1"/>
  </cols>
  <sheetData>
    <row r="1" spans="1:6" ht="15.75">
      <c r="A1" s="54" t="s">
        <v>145</v>
      </c>
      <c r="B1" s="54"/>
      <c r="C1" s="54"/>
      <c r="D1" s="54"/>
      <c r="E1" s="55"/>
      <c r="F1" s="34"/>
    </row>
    <row r="2" spans="1:6" ht="15" customHeight="1">
      <c r="A2" s="56"/>
      <c r="B2" s="56"/>
      <c r="C2" s="52" t="s">
        <v>0</v>
      </c>
      <c r="D2" s="52" t="s">
        <v>139</v>
      </c>
      <c r="E2" s="58" t="s">
        <v>131</v>
      </c>
      <c r="F2" s="52" t="s">
        <v>132</v>
      </c>
    </row>
    <row r="3" spans="1:6" ht="47.25" customHeight="1">
      <c r="A3" s="57"/>
      <c r="B3" s="57"/>
      <c r="C3" s="53"/>
      <c r="D3" s="53"/>
      <c r="E3" s="58"/>
      <c r="F3" s="53"/>
    </row>
    <row r="4" spans="1:6">
      <c r="A4" s="5" t="s">
        <v>1</v>
      </c>
      <c r="B4" s="6" t="s">
        <v>2</v>
      </c>
      <c r="C4" s="3">
        <f>C5+C18</f>
        <v>90259.5</v>
      </c>
      <c r="D4" s="3">
        <f>D5+D18</f>
        <v>18601.8</v>
      </c>
      <c r="E4" s="7">
        <f t="shared" ref="E4:E45" si="0">D4/C4*100</f>
        <v>20.609243348345601</v>
      </c>
      <c r="F4" s="24">
        <f>F5+F18</f>
        <v>14677.800000000001</v>
      </c>
    </row>
    <row r="5" spans="1:6">
      <c r="A5" s="5"/>
      <c r="B5" s="6" t="s">
        <v>3</v>
      </c>
      <c r="C5" s="3">
        <f>C6+C10+C17+C8+C14</f>
        <v>72362.100000000006</v>
      </c>
      <c r="D5" s="3">
        <f t="shared" ref="D5:F5" si="1">D6+D10+D17+D8+D14</f>
        <v>16097.099999999999</v>
      </c>
      <c r="E5" s="7">
        <f t="shared" si="0"/>
        <v>22.245208472390928</v>
      </c>
      <c r="F5" s="3">
        <f t="shared" si="1"/>
        <v>13400.6</v>
      </c>
    </row>
    <row r="6" spans="1:6">
      <c r="A6" s="5" t="s">
        <v>4</v>
      </c>
      <c r="B6" s="8" t="s">
        <v>5</v>
      </c>
      <c r="C6" s="3">
        <f>C7</f>
        <v>51724</v>
      </c>
      <c r="D6" s="3">
        <f t="shared" ref="D6" si="2">D7</f>
        <v>10567.2</v>
      </c>
      <c r="E6" s="7">
        <f t="shared" si="0"/>
        <v>20.429974479931946</v>
      </c>
      <c r="F6" s="3">
        <f t="shared" ref="F6" si="3">F7</f>
        <v>10901.8</v>
      </c>
    </row>
    <row r="7" spans="1:6">
      <c r="A7" s="9" t="s">
        <v>6</v>
      </c>
      <c r="B7" s="10" t="s">
        <v>7</v>
      </c>
      <c r="C7" s="11">
        <v>51724</v>
      </c>
      <c r="D7" s="11">
        <v>10567.2</v>
      </c>
      <c r="E7" s="7">
        <f t="shared" si="0"/>
        <v>20.429974479931946</v>
      </c>
      <c r="F7" s="11">
        <v>10901.8</v>
      </c>
    </row>
    <row r="8" spans="1:6" ht="39" thickBot="1">
      <c r="A8" s="5" t="s">
        <v>105</v>
      </c>
      <c r="B8" s="21" t="s">
        <v>106</v>
      </c>
      <c r="C8" s="11">
        <f>C9</f>
        <v>3647</v>
      </c>
      <c r="D8" s="11">
        <f>D9</f>
        <v>864.4</v>
      </c>
      <c r="E8" s="7">
        <f t="shared" si="0"/>
        <v>23.701672607622704</v>
      </c>
      <c r="F8" s="11">
        <f t="shared" ref="F8" si="4">F9</f>
        <v>843.9</v>
      </c>
    </row>
    <row r="9" spans="1:6" ht="39" thickBot="1">
      <c r="A9" s="42" t="s">
        <v>108</v>
      </c>
      <c r="B9" s="22" t="s">
        <v>107</v>
      </c>
      <c r="C9" s="25">
        <v>3647</v>
      </c>
      <c r="D9" s="11">
        <v>864.4</v>
      </c>
      <c r="E9" s="7">
        <f t="shared" si="0"/>
        <v>23.701672607622704</v>
      </c>
      <c r="F9" s="11">
        <v>843.9</v>
      </c>
    </row>
    <row r="10" spans="1:6">
      <c r="A10" s="5" t="s">
        <v>8</v>
      </c>
      <c r="B10" s="8" t="s">
        <v>9</v>
      </c>
      <c r="C10" s="26">
        <f>C11+C12+C13</f>
        <v>5169.1000000000004</v>
      </c>
      <c r="D10" s="26">
        <f t="shared" ref="D10:F10" si="5">D11+D12+D13</f>
        <v>922.3</v>
      </c>
      <c r="E10" s="7">
        <f t="shared" si="0"/>
        <v>17.84256446963688</v>
      </c>
      <c r="F10" s="26">
        <f t="shared" si="5"/>
        <v>1521.7</v>
      </c>
    </row>
    <row r="11" spans="1:6" ht="32.25" customHeight="1">
      <c r="A11" s="9" t="s">
        <v>10</v>
      </c>
      <c r="B11" s="12" t="s">
        <v>11</v>
      </c>
      <c r="C11" s="11">
        <v>4500</v>
      </c>
      <c r="D11" s="11">
        <v>557.4</v>
      </c>
      <c r="E11" s="7">
        <f t="shared" si="0"/>
        <v>12.386666666666667</v>
      </c>
      <c r="F11" s="11">
        <v>1222.9000000000001</v>
      </c>
    </row>
    <row r="12" spans="1:6" ht="15" customHeight="1">
      <c r="A12" s="9" t="s">
        <v>12</v>
      </c>
      <c r="B12" s="12" t="s">
        <v>13</v>
      </c>
      <c r="C12" s="11">
        <v>602.1</v>
      </c>
      <c r="D12" s="11">
        <v>325</v>
      </c>
      <c r="E12" s="7">
        <f t="shared" si="0"/>
        <v>53.977744560704203</v>
      </c>
      <c r="F12" s="11">
        <v>248.7</v>
      </c>
    </row>
    <row r="13" spans="1:6" ht="38.25" customHeight="1">
      <c r="A13" s="9" t="s">
        <v>112</v>
      </c>
      <c r="B13" s="12" t="s">
        <v>113</v>
      </c>
      <c r="C13" s="11">
        <v>67</v>
      </c>
      <c r="D13" s="11">
        <v>39.9</v>
      </c>
      <c r="E13" s="7">
        <f t="shared" si="0"/>
        <v>59.552238805970148</v>
      </c>
      <c r="F13" s="11">
        <v>50.1</v>
      </c>
    </row>
    <row r="14" spans="1:6" ht="21.75" customHeight="1">
      <c r="A14" s="5" t="s">
        <v>147</v>
      </c>
      <c r="B14" s="4" t="s">
        <v>148</v>
      </c>
      <c r="C14" s="11">
        <f>C15+C16</f>
        <v>11173</v>
      </c>
      <c r="D14" s="11">
        <f t="shared" ref="D14:F14" si="6">D15+D16</f>
        <v>3533.9</v>
      </c>
      <c r="E14" s="7">
        <f t="shared" si="0"/>
        <v>31.628926877293477</v>
      </c>
      <c r="F14" s="11">
        <f t="shared" si="6"/>
        <v>0</v>
      </c>
    </row>
    <row r="15" spans="1:6" ht="23.25" customHeight="1">
      <c r="A15" s="9" t="s">
        <v>149</v>
      </c>
      <c r="B15" s="12" t="s">
        <v>150</v>
      </c>
      <c r="C15" s="11">
        <v>662</v>
      </c>
      <c r="D15" s="11">
        <v>72</v>
      </c>
      <c r="E15" s="7">
        <f t="shared" si="0"/>
        <v>10.876132930513595</v>
      </c>
      <c r="F15" s="11"/>
    </row>
    <row r="16" spans="1:6" ht="21.75" customHeight="1">
      <c r="A16" s="9" t="s">
        <v>151</v>
      </c>
      <c r="B16" s="12" t="s">
        <v>152</v>
      </c>
      <c r="C16" s="11">
        <v>10511</v>
      </c>
      <c r="D16" s="11">
        <v>3461.9</v>
      </c>
      <c r="E16" s="7">
        <f t="shared" si="0"/>
        <v>32.935971839025783</v>
      </c>
      <c r="F16" s="11"/>
    </row>
    <row r="17" spans="1:6" ht="18" customHeight="1">
      <c r="A17" s="5" t="s">
        <v>14</v>
      </c>
      <c r="B17" s="4" t="s">
        <v>15</v>
      </c>
      <c r="C17" s="3">
        <v>649</v>
      </c>
      <c r="D17" s="3">
        <v>209.3</v>
      </c>
      <c r="E17" s="7">
        <f t="shared" si="0"/>
        <v>32.249614791987675</v>
      </c>
      <c r="F17" s="3">
        <v>133.19999999999999</v>
      </c>
    </row>
    <row r="18" spans="1:6" ht="14.25" customHeight="1">
      <c r="A18" s="5"/>
      <c r="B18" s="4" t="s">
        <v>16</v>
      </c>
      <c r="C18" s="3">
        <f>C19+C20+C21+C22+C23</f>
        <v>17897.400000000001</v>
      </c>
      <c r="D18" s="3">
        <f>D19+D20+D21+D22+D23</f>
        <v>2504.6999999999998</v>
      </c>
      <c r="E18" s="7">
        <f t="shared" si="0"/>
        <v>13.994770190083475</v>
      </c>
      <c r="F18" s="3">
        <f t="shared" ref="F18" si="7">F19+F20+F21+F22+F23</f>
        <v>1277.2</v>
      </c>
    </row>
    <row r="19" spans="1:6" ht="39.75" customHeight="1">
      <c r="A19" s="5" t="s">
        <v>17</v>
      </c>
      <c r="B19" s="4" t="s">
        <v>18</v>
      </c>
      <c r="C19" s="3">
        <v>7188</v>
      </c>
      <c r="D19" s="3">
        <v>1217.5999999999999</v>
      </c>
      <c r="E19" s="7">
        <f t="shared" si="0"/>
        <v>16.939343350027823</v>
      </c>
      <c r="F19" s="3">
        <v>1001.7</v>
      </c>
    </row>
    <row r="20" spans="1:6" ht="33" customHeight="1">
      <c r="A20" s="5" t="s">
        <v>19</v>
      </c>
      <c r="B20" s="4" t="s">
        <v>20</v>
      </c>
      <c r="C20" s="3">
        <v>141</v>
      </c>
      <c r="D20" s="3">
        <v>5.9</v>
      </c>
      <c r="E20" s="7">
        <f t="shared" si="0"/>
        <v>4.1843971631205683</v>
      </c>
      <c r="F20" s="3">
        <v>16.100000000000001</v>
      </c>
    </row>
    <row r="21" spans="1:6" ht="27" customHeight="1">
      <c r="A21" s="5" t="s">
        <v>21</v>
      </c>
      <c r="B21" s="4" t="s">
        <v>22</v>
      </c>
      <c r="C21" s="3">
        <v>9781.4</v>
      </c>
      <c r="D21" s="3">
        <v>1134.5</v>
      </c>
      <c r="E21" s="7">
        <f t="shared" si="0"/>
        <v>11.598544175680374</v>
      </c>
      <c r="F21" s="3">
        <v>117</v>
      </c>
    </row>
    <row r="22" spans="1:6" ht="17.25" customHeight="1">
      <c r="A22" s="5" t="s">
        <v>23</v>
      </c>
      <c r="B22" s="4" t="s">
        <v>24</v>
      </c>
      <c r="C22" s="3">
        <v>6</v>
      </c>
      <c r="D22" s="3">
        <v>0.2</v>
      </c>
      <c r="E22" s="7">
        <f t="shared" si="0"/>
        <v>3.3333333333333335</v>
      </c>
      <c r="F22" s="3">
        <v>2.6</v>
      </c>
    </row>
    <row r="23" spans="1:6" ht="20.25" customHeight="1">
      <c r="A23" s="5" t="s">
        <v>25</v>
      </c>
      <c r="B23" s="4" t="s">
        <v>26</v>
      </c>
      <c r="C23" s="3">
        <v>781</v>
      </c>
      <c r="D23" s="3">
        <v>146.5</v>
      </c>
      <c r="E23" s="7">
        <f t="shared" si="0"/>
        <v>18.758002560819463</v>
      </c>
      <c r="F23" s="3">
        <v>139.80000000000001</v>
      </c>
    </row>
    <row r="24" spans="1:6" ht="19.5" customHeight="1">
      <c r="A24" s="13" t="s">
        <v>101</v>
      </c>
      <c r="B24" s="4" t="s">
        <v>102</v>
      </c>
      <c r="C24" s="3">
        <f>C25</f>
        <v>133580.29999999999</v>
      </c>
      <c r="D24" s="3">
        <f t="shared" ref="D24" si="8">D25</f>
        <v>29769.300000000003</v>
      </c>
      <c r="E24" s="7">
        <f t="shared" si="0"/>
        <v>22.285696318993146</v>
      </c>
      <c r="F24" s="3">
        <f>F25+F44</f>
        <v>28593.800000000003</v>
      </c>
    </row>
    <row r="25" spans="1:6" s="2" customFormat="1" ht="29.25" customHeight="1">
      <c r="A25" s="5" t="s">
        <v>27</v>
      </c>
      <c r="B25" s="4" t="s">
        <v>100</v>
      </c>
      <c r="C25" s="3">
        <f>C26+C29+C32+C42</f>
        <v>133580.29999999999</v>
      </c>
      <c r="D25" s="3">
        <f>D26+D29+D32+D42</f>
        <v>29769.300000000003</v>
      </c>
      <c r="E25" s="7">
        <f t="shared" si="0"/>
        <v>22.285696318993146</v>
      </c>
      <c r="F25" s="24">
        <f>F26+F32+F42+F29</f>
        <v>28594.100000000002</v>
      </c>
    </row>
    <row r="26" spans="1:6" ht="38.25" customHeight="1">
      <c r="A26" s="13" t="s">
        <v>114</v>
      </c>
      <c r="B26" s="14" t="s">
        <v>28</v>
      </c>
      <c r="C26" s="15">
        <f>C27+C28</f>
        <v>19902</v>
      </c>
      <c r="D26" s="15">
        <f>D27+D28</f>
        <v>6044.5</v>
      </c>
      <c r="E26" s="7">
        <f t="shared" si="0"/>
        <v>30.371319465380363</v>
      </c>
      <c r="F26" s="15">
        <f>F27+F28</f>
        <v>6864.2000000000007</v>
      </c>
    </row>
    <row r="27" spans="1:6" ht="28.5" customHeight="1">
      <c r="A27" s="9" t="s">
        <v>115</v>
      </c>
      <c r="B27" s="12" t="s">
        <v>29</v>
      </c>
      <c r="C27" s="11">
        <v>12828</v>
      </c>
      <c r="D27" s="11">
        <v>4276</v>
      </c>
      <c r="E27" s="7">
        <f t="shared" si="0"/>
        <v>33.333333333333329</v>
      </c>
      <c r="F27" s="11">
        <v>5730.8</v>
      </c>
    </row>
    <row r="28" spans="1:6" ht="44.25" customHeight="1">
      <c r="A28" s="9" t="s">
        <v>133</v>
      </c>
      <c r="B28" s="12" t="s">
        <v>104</v>
      </c>
      <c r="C28" s="11">
        <v>7074</v>
      </c>
      <c r="D28" s="11">
        <v>1768.5</v>
      </c>
      <c r="E28" s="7">
        <f t="shared" si="0"/>
        <v>25</v>
      </c>
      <c r="F28" s="11">
        <v>1133.4000000000001</v>
      </c>
    </row>
    <row r="29" spans="1:6" ht="25.5" customHeight="1">
      <c r="A29" s="13" t="s">
        <v>116</v>
      </c>
      <c r="B29" s="14" t="s">
        <v>30</v>
      </c>
      <c r="C29" s="15">
        <f>C31+C30</f>
        <v>16415.099999999999</v>
      </c>
      <c r="D29" s="15">
        <f t="shared" ref="D29:F29" si="9">D31+D30</f>
        <v>933.2</v>
      </c>
      <c r="E29" s="7">
        <f t="shared" si="0"/>
        <v>5.6850095339047595</v>
      </c>
      <c r="F29" s="15">
        <f t="shared" si="9"/>
        <v>1012.5</v>
      </c>
    </row>
    <row r="30" spans="1:6" ht="54" customHeight="1">
      <c r="A30" s="9" t="s">
        <v>135</v>
      </c>
      <c r="B30" s="12" t="s">
        <v>136</v>
      </c>
      <c r="C30" s="11">
        <v>15000</v>
      </c>
      <c r="D30" s="11"/>
      <c r="E30" s="41"/>
      <c r="F30" s="11"/>
    </row>
    <row r="31" spans="1:6" ht="14.25" customHeight="1">
      <c r="A31" s="9" t="s">
        <v>117</v>
      </c>
      <c r="B31" s="12" t="s">
        <v>31</v>
      </c>
      <c r="C31" s="11">
        <v>1415.1</v>
      </c>
      <c r="D31" s="11">
        <v>933.2</v>
      </c>
      <c r="E31" s="7">
        <f t="shared" si="0"/>
        <v>65.945869549855146</v>
      </c>
      <c r="F31" s="27">
        <v>1012.5</v>
      </c>
    </row>
    <row r="32" spans="1:6" ht="42" customHeight="1">
      <c r="A32" s="13" t="s">
        <v>118</v>
      </c>
      <c r="B32" s="14" t="s">
        <v>32</v>
      </c>
      <c r="C32" s="15">
        <f>C33+C34+C35+C36+C37+C38+C40+C41+C39</f>
        <v>96741.2</v>
      </c>
      <c r="D32" s="15">
        <f t="shared" ref="D32:F32" si="10">D33+D34+D35+D36+D37+D38+D40+D41+D39</f>
        <v>22767.600000000002</v>
      </c>
      <c r="E32" s="7">
        <f t="shared" si="0"/>
        <v>23.534543710435681</v>
      </c>
      <c r="F32" s="15">
        <f t="shared" si="10"/>
        <v>20717.400000000001</v>
      </c>
    </row>
    <row r="33" spans="1:6" ht="24.75" customHeight="1">
      <c r="A33" s="9" t="s">
        <v>119</v>
      </c>
      <c r="B33" s="12" t="s">
        <v>35</v>
      </c>
      <c r="C33" s="11">
        <v>2312.4</v>
      </c>
      <c r="D33" s="11">
        <v>412.4</v>
      </c>
      <c r="E33" s="7">
        <f t="shared" si="0"/>
        <v>17.834284725825981</v>
      </c>
      <c r="F33" s="11">
        <v>419.9</v>
      </c>
    </row>
    <row r="34" spans="1:6" ht="25.5" customHeight="1">
      <c r="A34" s="9" t="s">
        <v>120</v>
      </c>
      <c r="B34" s="12" t="s">
        <v>36</v>
      </c>
      <c r="C34" s="11">
        <v>4110.2</v>
      </c>
      <c r="D34" s="11">
        <v>1184.2</v>
      </c>
      <c r="E34" s="7">
        <f t="shared" si="0"/>
        <v>28.811250060824296</v>
      </c>
      <c r="F34" s="11">
        <v>1186.2</v>
      </c>
    </row>
    <row r="35" spans="1:6" ht="36.75" customHeight="1">
      <c r="A35" s="9" t="s">
        <v>121</v>
      </c>
      <c r="B35" s="12" t="s">
        <v>37</v>
      </c>
      <c r="C35" s="11">
        <v>4906.2</v>
      </c>
      <c r="D35" s="11">
        <v>641</v>
      </c>
      <c r="E35" s="7">
        <f t="shared" si="0"/>
        <v>13.065101300395417</v>
      </c>
      <c r="F35" s="11">
        <v>681.7</v>
      </c>
    </row>
    <row r="36" spans="1:6" ht="42" customHeight="1" thickBot="1">
      <c r="A36" s="9" t="s">
        <v>122</v>
      </c>
      <c r="B36" s="12" t="s">
        <v>38</v>
      </c>
      <c r="C36" s="11">
        <v>468</v>
      </c>
      <c r="D36" s="11">
        <v>144.5</v>
      </c>
      <c r="E36" s="7">
        <f t="shared" si="0"/>
        <v>30.876068376068378</v>
      </c>
      <c r="F36" s="11">
        <v>132.6</v>
      </c>
    </row>
    <row r="37" spans="1:6" ht="67.5" customHeight="1" thickBot="1">
      <c r="A37" s="9" t="s">
        <v>123</v>
      </c>
      <c r="B37" s="20" t="s">
        <v>141</v>
      </c>
      <c r="C37" s="11">
        <v>4742</v>
      </c>
      <c r="D37" s="11"/>
      <c r="E37" s="7">
        <f t="shared" si="0"/>
        <v>0</v>
      </c>
      <c r="F37" s="11"/>
    </row>
    <row r="38" spans="1:6" ht="24.75" customHeight="1">
      <c r="A38" s="9" t="s">
        <v>124</v>
      </c>
      <c r="B38" s="12" t="s">
        <v>33</v>
      </c>
      <c r="C38" s="11">
        <v>688.1</v>
      </c>
      <c r="D38" s="11">
        <v>172</v>
      </c>
      <c r="E38" s="7">
        <f t="shared" si="0"/>
        <v>24.996366807150121</v>
      </c>
      <c r="F38" s="11">
        <v>162.6</v>
      </c>
    </row>
    <row r="39" spans="1:6" ht="82.5" customHeight="1">
      <c r="A39" s="9" t="s">
        <v>140</v>
      </c>
      <c r="B39" s="12" t="s">
        <v>142</v>
      </c>
      <c r="C39" s="11">
        <v>38</v>
      </c>
      <c r="D39" s="11">
        <v>38</v>
      </c>
      <c r="E39" s="7">
        <f t="shared" si="0"/>
        <v>100</v>
      </c>
      <c r="F39" s="27"/>
    </row>
    <row r="40" spans="1:6" ht="54.75" customHeight="1">
      <c r="A40" s="9" t="s">
        <v>125</v>
      </c>
      <c r="B40" s="12" t="s">
        <v>34</v>
      </c>
      <c r="C40" s="11">
        <v>307.8</v>
      </c>
      <c r="D40" s="11">
        <v>49.1</v>
      </c>
      <c r="E40" s="7">
        <f t="shared" si="0"/>
        <v>15.951916829109811</v>
      </c>
      <c r="F40" s="28"/>
    </row>
    <row r="41" spans="1:6">
      <c r="A41" s="9" t="s">
        <v>126</v>
      </c>
      <c r="B41" s="12" t="s">
        <v>39</v>
      </c>
      <c r="C41" s="11">
        <v>79168.5</v>
      </c>
      <c r="D41" s="11">
        <v>20126.400000000001</v>
      </c>
      <c r="E41" s="7">
        <f t="shared" si="0"/>
        <v>25.422232327251372</v>
      </c>
      <c r="F41" s="11">
        <v>18134.400000000001</v>
      </c>
    </row>
    <row r="42" spans="1:6" ht="14.25" customHeight="1">
      <c r="A42" s="13" t="s">
        <v>134</v>
      </c>
      <c r="B42" s="14" t="s">
        <v>40</v>
      </c>
      <c r="C42" s="15">
        <f>C43</f>
        <v>522</v>
      </c>
      <c r="D42" s="15">
        <f t="shared" ref="D42:F42" si="11">D43</f>
        <v>24</v>
      </c>
      <c r="E42" s="7">
        <f t="shared" si="0"/>
        <v>4.5977011494252871</v>
      </c>
      <c r="F42" s="15">
        <f t="shared" si="11"/>
        <v>0</v>
      </c>
    </row>
    <row r="43" spans="1:6" s="2" customFormat="1" ht="31.5" customHeight="1">
      <c r="A43" s="9" t="s">
        <v>128</v>
      </c>
      <c r="B43" s="12" t="s">
        <v>99</v>
      </c>
      <c r="C43" s="11">
        <v>522</v>
      </c>
      <c r="D43" s="11">
        <v>24</v>
      </c>
      <c r="E43" s="7">
        <f t="shared" si="0"/>
        <v>4.5977011494252871</v>
      </c>
      <c r="F43" s="11"/>
    </row>
    <row r="44" spans="1:6" s="2" customFormat="1" ht="55.5" customHeight="1">
      <c r="A44" s="13" t="s">
        <v>110</v>
      </c>
      <c r="B44" s="14" t="s">
        <v>111</v>
      </c>
      <c r="C44" s="11"/>
      <c r="D44" s="11"/>
      <c r="E44" s="7"/>
      <c r="F44" s="11">
        <v>-0.3</v>
      </c>
    </row>
    <row r="45" spans="1:6" ht="16.5" customHeight="1">
      <c r="A45" s="3"/>
      <c r="B45" s="4" t="s">
        <v>41</v>
      </c>
      <c r="C45" s="3">
        <f>C4+C24</f>
        <v>223839.8</v>
      </c>
      <c r="D45" s="3">
        <f>D4+D24</f>
        <v>48371.100000000006</v>
      </c>
      <c r="E45" s="7">
        <f t="shared" si="0"/>
        <v>21.60969586284477</v>
      </c>
      <c r="F45" s="24">
        <f>F4+F24</f>
        <v>43271.600000000006</v>
      </c>
    </row>
  </sheetData>
  <mergeCells count="7">
    <mergeCell ref="F2:F3"/>
    <mergeCell ref="A1:E1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topLeftCell="A30" workbookViewId="0">
      <selection activeCell="E45" sqref="E45"/>
    </sheetView>
  </sheetViews>
  <sheetFormatPr defaultRowHeight="15"/>
  <cols>
    <col min="1" max="1" width="35" customWidth="1"/>
    <col min="2" max="2" width="6.28515625" customWidth="1"/>
    <col min="3" max="3" width="5.42578125" customWidth="1"/>
    <col min="4" max="4" width="11.140625" customWidth="1"/>
    <col min="5" max="5" width="10.85546875" customWidth="1"/>
    <col min="7" max="7" width="11.5703125" customWidth="1"/>
  </cols>
  <sheetData>
    <row r="1" spans="1:7">
      <c r="A1" s="59" t="s">
        <v>146</v>
      </c>
      <c r="B1" s="59"/>
      <c r="C1" s="59"/>
      <c r="D1" s="59"/>
      <c r="E1" s="59"/>
      <c r="F1" s="59"/>
      <c r="G1" s="16"/>
    </row>
    <row r="2" spans="1:7">
      <c r="A2" s="59"/>
      <c r="B2" s="59"/>
      <c r="C2" s="59"/>
      <c r="D2" s="59"/>
      <c r="E2" s="59"/>
      <c r="F2" s="59"/>
      <c r="G2" s="16"/>
    </row>
    <row r="3" spans="1:7" ht="49.5" customHeight="1">
      <c r="A3" s="29" t="s">
        <v>42</v>
      </c>
      <c r="B3" s="29" t="s">
        <v>43</v>
      </c>
      <c r="C3" s="29" t="s">
        <v>44</v>
      </c>
      <c r="D3" s="30" t="s">
        <v>103</v>
      </c>
      <c r="E3" s="30" t="s">
        <v>144</v>
      </c>
      <c r="F3" s="31" t="s">
        <v>45</v>
      </c>
      <c r="G3" s="32" t="s">
        <v>129</v>
      </c>
    </row>
    <row r="4" spans="1:7" ht="13.5" customHeight="1">
      <c r="A4" s="17" t="s">
        <v>46</v>
      </c>
      <c r="B4" s="18" t="s">
        <v>47</v>
      </c>
      <c r="C4" s="18" t="s">
        <v>93</v>
      </c>
      <c r="D4" s="35">
        <f>D5+D6+D7+D9+D10+D11+D8</f>
        <v>37599.4</v>
      </c>
      <c r="E4" s="35">
        <f>E5+E6+E7+E9+E10+E11+E8</f>
        <v>7975.8</v>
      </c>
      <c r="F4" s="36">
        <f t="shared" ref="F4:F43" si="0">E4/D4*100</f>
        <v>21.212572541051188</v>
      </c>
      <c r="G4" s="35">
        <f>G5+G6+G7+G9+G10+G11</f>
        <v>4895.2</v>
      </c>
    </row>
    <row r="5" spans="1:7" ht="41.25" customHeight="1">
      <c r="A5" s="23" t="s">
        <v>48</v>
      </c>
      <c r="B5" s="19" t="s">
        <v>47</v>
      </c>
      <c r="C5" s="19" t="s">
        <v>49</v>
      </c>
      <c r="D5" s="37">
        <v>5348.1</v>
      </c>
      <c r="E5" s="37">
        <v>1031.4000000000001</v>
      </c>
      <c r="F5" s="36">
        <f t="shared" si="0"/>
        <v>19.285353677006789</v>
      </c>
      <c r="G5" s="37">
        <v>231.6</v>
      </c>
    </row>
    <row r="6" spans="1:7" ht="37.5" customHeight="1">
      <c r="A6" s="23" t="s">
        <v>50</v>
      </c>
      <c r="B6" s="19" t="s">
        <v>47</v>
      </c>
      <c r="C6" s="19" t="s">
        <v>51</v>
      </c>
      <c r="D6" s="37">
        <v>482</v>
      </c>
      <c r="E6" s="37">
        <v>86.3</v>
      </c>
      <c r="F6" s="36">
        <f t="shared" si="0"/>
        <v>17.904564315352697</v>
      </c>
      <c r="G6" s="37">
        <v>108.3</v>
      </c>
    </row>
    <row r="7" spans="1:7" ht="24.75" customHeight="1">
      <c r="A7" s="23" t="s">
        <v>52</v>
      </c>
      <c r="B7" s="19" t="s">
        <v>47</v>
      </c>
      <c r="C7" s="19" t="s">
        <v>53</v>
      </c>
      <c r="D7" s="37">
        <v>25440</v>
      </c>
      <c r="E7" s="37">
        <v>5647.2</v>
      </c>
      <c r="F7" s="36">
        <f t="shared" si="0"/>
        <v>22.19811320754717</v>
      </c>
      <c r="G7" s="37">
        <v>3548.4</v>
      </c>
    </row>
    <row r="8" spans="1:7" ht="17.25" customHeight="1">
      <c r="A8" s="23" t="s">
        <v>137</v>
      </c>
      <c r="B8" s="19" t="s">
        <v>47</v>
      </c>
      <c r="C8" s="19" t="s">
        <v>61</v>
      </c>
      <c r="D8" s="37">
        <v>38</v>
      </c>
      <c r="E8" s="37"/>
      <c r="F8" s="36"/>
      <c r="G8" s="37"/>
    </row>
    <row r="9" spans="1:7" ht="39" customHeight="1">
      <c r="A9" s="23" t="s">
        <v>54</v>
      </c>
      <c r="B9" s="19" t="s">
        <v>47</v>
      </c>
      <c r="C9" s="19" t="s">
        <v>55</v>
      </c>
      <c r="D9" s="37">
        <v>3542</v>
      </c>
      <c r="E9" s="37">
        <v>794.1</v>
      </c>
      <c r="F9" s="36">
        <f t="shared" si="0"/>
        <v>22.419536984754377</v>
      </c>
      <c r="G9" s="37">
        <v>869.5</v>
      </c>
    </row>
    <row r="10" spans="1:7" ht="15" customHeight="1">
      <c r="A10" s="23" t="s">
        <v>56</v>
      </c>
      <c r="B10" s="19" t="s">
        <v>47</v>
      </c>
      <c r="C10" s="19" t="s">
        <v>84</v>
      </c>
      <c r="D10" s="37">
        <v>667</v>
      </c>
      <c r="E10" s="37"/>
      <c r="F10" s="36">
        <f t="shared" si="0"/>
        <v>0</v>
      </c>
      <c r="G10" s="37"/>
    </row>
    <row r="11" spans="1:7" ht="13.5" customHeight="1">
      <c r="A11" s="23" t="s">
        <v>58</v>
      </c>
      <c r="B11" s="19" t="s">
        <v>47</v>
      </c>
      <c r="C11" s="19" t="s">
        <v>89</v>
      </c>
      <c r="D11" s="37">
        <v>2082.3000000000002</v>
      </c>
      <c r="E11" s="37">
        <v>416.8</v>
      </c>
      <c r="F11" s="36">
        <f t="shared" si="0"/>
        <v>20.01632809873697</v>
      </c>
      <c r="G11" s="37">
        <v>137.4</v>
      </c>
    </row>
    <row r="12" spans="1:7" s="1" customFormat="1" ht="15.75" customHeight="1">
      <c r="A12" s="17" t="s">
        <v>90</v>
      </c>
      <c r="B12" s="18" t="s">
        <v>49</v>
      </c>
      <c r="C12" s="18" t="s">
        <v>93</v>
      </c>
      <c r="D12" s="38">
        <f>D13</f>
        <v>688.1</v>
      </c>
      <c r="E12" s="38">
        <f t="shared" ref="E12" si="1">E13</f>
        <v>117.2</v>
      </c>
      <c r="F12" s="36">
        <f t="shared" si="0"/>
        <v>17.032408080220897</v>
      </c>
      <c r="G12" s="38">
        <f t="shared" ref="G12" si="2">G13</f>
        <v>162.6</v>
      </c>
    </row>
    <row r="13" spans="1:7" ht="16.5" customHeight="1">
      <c r="A13" s="23" t="s">
        <v>91</v>
      </c>
      <c r="B13" s="19" t="s">
        <v>49</v>
      </c>
      <c r="C13" s="19" t="s">
        <v>51</v>
      </c>
      <c r="D13" s="37">
        <v>688.1</v>
      </c>
      <c r="E13" s="38">
        <v>117.2</v>
      </c>
      <c r="F13" s="36">
        <f t="shared" si="0"/>
        <v>17.032408080220897</v>
      </c>
      <c r="G13" s="38">
        <v>162.6</v>
      </c>
    </row>
    <row r="14" spans="1:7" ht="16.5" customHeight="1">
      <c r="A14" s="43" t="s">
        <v>153</v>
      </c>
      <c r="B14" s="44" t="s">
        <v>51</v>
      </c>
      <c r="C14" s="44" t="s">
        <v>93</v>
      </c>
      <c r="D14" s="37">
        <f>D15+D16</f>
        <v>142</v>
      </c>
      <c r="E14" s="37">
        <f t="shared" ref="E14:G14" si="3">E15+E16</f>
        <v>0.5</v>
      </c>
      <c r="F14" s="36">
        <f t="shared" si="0"/>
        <v>0.35211267605633806</v>
      </c>
      <c r="G14" s="37">
        <f t="shared" si="3"/>
        <v>0</v>
      </c>
    </row>
    <row r="15" spans="1:7" ht="16.5" customHeight="1">
      <c r="A15" s="45" t="s">
        <v>154</v>
      </c>
      <c r="B15" s="46" t="s">
        <v>51</v>
      </c>
      <c r="C15" s="46" t="s">
        <v>78</v>
      </c>
      <c r="D15" s="37">
        <v>122</v>
      </c>
      <c r="E15" s="38">
        <v>0.5</v>
      </c>
      <c r="F15" s="36">
        <f t="shared" si="0"/>
        <v>0.4098360655737705</v>
      </c>
      <c r="G15" s="38"/>
    </row>
    <row r="16" spans="1:7" ht="41.25" customHeight="1">
      <c r="A16" s="23" t="s">
        <v>155</v>
      </c>
      <c r="B16" s="19" t="s">
        <v>51</v>
      </c>
      <c r="C16" s="19" t="s">
        <v>59</v>
      </c>
      <c r="D16" s="37">
        <v>20</v>
      </c>
      <c r="E16" s="38"/>
      <c r="F16" s="36">
        <f t="shared" si="0"/>
        <v>0</v>
      </c>
      <c r="G16" s="38"/>
    </row>
    <row r="17" spans="1:7" ht="12.75" customHeight="1">
      <c r="A17" s="17" t="s">
        <v>60</v>
      </c>
      <c r="B17" s="18" t="s">
        <v>53</v>
      </c>
      <c r="C17" s="18" t="s">
        <v>93</v>
      </c>
      <c r="D17" s="38">
        <f>D19+D21+D20+D18</f>
        <v>22527.200000000001</v>
      </c>
      <c r="E17" s="38">
        <f t="shared" ref="E17:G17" si="4">E19+E21+E20+E18</f>
        <v>1206.9000000000001</v>
      </c>
      <c r="F17" s="36">
        <f t="shared" si="0"/>
        <v>5.3575233495507657</v>
      </c>
      <c r="G17" s="38">
        <f t="shared" si="4"/>
        <v>1284.4000000000001</v>
      </c>
    </row>
    <row r="18" spans="1:7" s="2" customFormat="1" ht="12.75" customHeight="1">
      <c r="A18" s="23" t="s">
        <v>156</v>
      </c>
      <c r="B18" s="19" t="s">
        <v>53</v>
      </c>
      <c r="C18" s="19" t="s">
        <v>61</v>
      </c>
      <c r="D18" s="37">
        <v>141</v>
      </c>
      <c r="E18" s="37"/>
      <c r="F18" s="36">
        <f t="shared" si="0"/>
        <v>0</v>
      </c>
      <c r="G18" s="37"/>
    </row>
    <row r="19" spans="1:7" ht="13.5" customHeight="1">
      <c r="A19" s="19" t="s">
        <v>62</v>
      </c>
      <c r="B19" s="19" t="s">
        <v>53</v>
      </c>
      <c r="C19" s="19" t="s">
        <v>63</v>
      </c>
      <c r="D19" s="37">
        <v>1372</v>
      </c>
      <c r="E19" s="37">
        <v>339.5</v>
      </c>
      <c r="F19" s="36">
        <f t="shared" si="0"/>
        <v>24.744897959183675</v>
      </c>
      <c r="G19" s="37">
        <v>318.5</v>
      </c>
    </row>
    <row r="20" spans="1:7" ht="13.5" customHeight="1">
      <c r="A20" s="19" t="s">
        <v>97</v>
      </c>
      <c r="B20" s="19" t="s">
        <v>53</v>
      </c>
      <c r="C20" s="19" t="s">
        <v>73</v>
      </c>
      <c r="D20" s="37">
        <v>20885.2</v>
      </c>
      <c r="E20" s="37">
        <v>817.4</v>
      </c>
      <c r="F20" s="36">
        <f t="shared" si="0"/>
        <v>3.9137762626165897</v>
      </c>
      <c r="G20" s="37">
        <v>965.9</v>
      </c>
    </row>
    <row r="21" spans="1:7" ht="28.5" customHeight="1">
      <c r="A21" s="19" t="s">
        <v>64</v>
      </c>
      <c r="B21" s="19" t="s">
        <v>53</v>
      </c>
      <c r="C21" s="19" t="s">
        <v>57</v>
      </c>
      <c r="D21" s="37">
        <v>129</v>
      </c>
      <c r="E21" s="37">
        <v>50</v>
      </c>
      <c r="F21" s="36">
        <f t="shared" si="0"/>
        <v>38.759689922480625</v>
      </c>
      <c r="G21" s="37"/>
    </row>
    <row r="22" spans="1:7" ht="15" customHeight="1">
      <c r="A22" s="18" t="s">
        <v>65</v>
      </c>
      <c r="B22" s="18" t="s">
        <v>61</v>
      </c>
      <c r="C22" s="18" t="s">
        <v>93</v>
      </c>
      <c r="D22" s="38">
        <f>D24+D23+D25</f>
        <v>3456.5</v>
      </c>
      <c r="E22" s="38">
        <f t="shared" ref="E22:G22" si="5">E24+E23+E25</f>
        <v>1089.5</v>
      </c>
      <c r="F22" s="36">
        <f t="shared" si="0"/>
        <v>31.520324027195141</v>
      </c>
      <c r="G22" s="38">
        <f t="shared" si="5"/>
        <v>161.30000000000001</v>
      </c>
    </row>
    <row r="23" spans="1:7" s="2" customFormat="1" ht="15" customHeight="1">
      <c r="A23" s="19" t="s">
        <v>96</v>
      </c>
      <c r="B23" s="19" t="s">
        <v>61</v>
      </c>
      <c r="C23" s="19" t="s">
        <v>47</v>
      </c>
      <c r="D23" s="37">
        <v>190</v>
      </c>
      <c r="E23" s="37">
        <v>12.4</v>
      </c>
      <c r="F23" s="36">
        <f t="shared" si="0"/>
        <v>6.5263157894736841</v>
      </c>
      <c r="G23" s="37">
        <v>11.3</v>
      </c>
    </row>
    <row r="24" spans="1:7" ht="13.5" customHeight="1">
      <c r="A24" s="19" t="s">
        <v>66</v>
      </c>
      <c r="B24" s="19" t="s">
        <v>61</v>
      </c>
      <c r="C24" s="19" t="s">
        <v>49</v>
      </c>
      <c r="D24" s="37">
        <v>971.4</v>
      </c>
      <c r="E24" s="37">
        <v>234.6</v>
      </c>
      <c r="F24" s="36">
        <f t="shared" si="0"/>
        <v>24.150710315009267</v>
      </c>
      <c r="G24" s="37">
        <v>150</v>
      </c>
    </row>
    <row r="25" spans="1:7" ht="13.5" customHeight="1">
      <c r="A25" s="19" t="s">
        <v>157</v>
      </c>
      <c r="B25" s="19" t="s">
        <v>61</v>
      </c>
      <c r="C25" s="19" t="s">
        <v>51</v>
      </c>
      <c r="D25" s="37">
        <v>2295.1</v>
      </c>
      <c r="E25" s="37">
        <v>842.5</v>
      </c>
      <c r="F25" s="36">
        <f t="shared" si="0"/>
        <v>36.708640146398849</v>
      </c>
      <c r="G25" s="37"/>
    </row>
    <row r="26" spans="1:7" ht="14.25" customHeight="1">
      <c r="A26" s="18" t="s">
        <v>67</v>
      </c>
      <c r="B26" s="18" t="s">
        <v>68</v>
      </c>
      <c r="C26" s="18" t="s">
        <v>93</v>
      </c>
      <c r="D26" s="38">
        <f>D27+D28+D30+D31+D29</f>
        <v>136465</v>
      </c>
      <c r="E26" s="38">
        <f>E27+E28+E30+E31+E29</f>
        <v>30249.4</v>
      </c>
      <c r="F26" s="36">
        <f t="shared" si="0"/>
        <v>22.166416297219069</v>
      </c>
      <c r="G26" s="38">
        <f t="shared" ref="G26" si="6">G27+G28+G30+G31+G29</f>
        <v>28149.600000000002</v>
      </c>
    </row>
    <row r="27" spans="1:7" ht="15" customHeight="1">
      <c r="A27" s="19" t="s">
        <v>69</v>
      </c>
      <c r="B27" s="19" t="s">
        <v>68</v>
      </c>
      <c r="C27" s="19" t="s">
        <v>47</v>
      </c>
      <c r="D27" s="37">
        <v>15297</v>
      </c>
      <c r="E27" s="39">
        <v>2848.4</v>
      </c>
      <c r="F27" s="36">
        <f t="shared" si="0"/>
        <v>18.620644570830883</v>
      </c>
      <c r="G27" s="39">
        <v>3437.9</v>
      </c>
    </row>
    <row r="28" spans="1:7" ht="14.25" customHeight="1">
      <c r="A28" s="19" t="s">
        <v>70</v>
      </c>
      <c r="B28" s="19" t="s">
        <v>68</v>
      </c>
      <c r="C28" s="19" t="s">
        <v>49</v>
      </c>
      <c r="D28" s="37">
        <v>107342</v>
      </c>
      <c r="E28" s="39">
        <v>24520.3</v>
      </c>
      <c r="F28" s="36">
        <f t="shared" si="0"/>
        <v>22.843155521603844</v>
      </c>
      <c r="G28" s="39">
        <v>22043.3</v>
      </c>
    </row>
    <row r="29" spans="1:7" ht="12" customHeight="1">
      <c r="A29" s="19" t="s">
        <v>130</v>
      </c>
      <c r="B29" s="19" t="s">
        <v>68</v>
      </c>
      <c r="C29" s="19" t="s">
        <v>51</v>
      </c>
      <c r="D29" s="37">
        <v>9062</v>
      </c>
      <c r="E29" s="39">
        <v>2198.1999999999998</v>
      </c>
      <c r="F29" s="36"/>
      <c r="G29" s="39">
        <v>1850</v>
      </c>
    </row>
    <row r="30" spans="1:7" ht="24" customHeight="1">
      <c r="A30" s="19" t="s">
        <v>71</v>
      </c>
      <c r="B30" s="19" t="s">
        <v>68</v>
      </c>
      <c r="C30" s="19" t="s">
        <v>68</v>
      </c>
      <c r="D30" s="37">
        <v>997</v>
      </c>
      <c r="E30" s="39"/>
      <c r="F30" s="36">
        <f t="shared" si="0"/>
        <v>0</v>
      </c>
      <c r="G30" s="39"/>
    </row>
    <row r="31" spans="1:7" ht="15" customHeight="1">
      <c r="A31" s="19" t="s">
        <v>72</v>
      </c>
      <c r="B31" s="19" t="s">
        <v>68</v>
      </c>
      <c r="C31" s="19" t="s">
        <v>73</v>
      </c>
      <c r="D31" s="37">
        <v>3767</v>
      </c>
      <c r="E31" s="37">
        <v>682.5</v>
      </c>
      <c r="F31" s="36">
        <f t="shared" si="0"/>
        <v>18.117865675603927</v>
      </c>
      <c r="G31" s="37">
        <v>818.4</v>
      </c>
    </row>
    <row r="32" spans="1:7" ht="15" customHeight="1">
      <c r="A32" s="18" t="s">
        <v>92</v>
      </c>
      <c r="B32" s="18" t="s">
        <v>63</v>
      </c>
      <c r="C32" s="18" t="s">
        <v>93</v>
      </c>
      <c r="D32" s="38">
        <f>D33</f>
        <v>12929</v>
      </c>
      <c r="E32" s="38">
        <f t="shared" ref="E32" si="7">E33</f>
        <v>4653</v>
      </c>
      <c r="F32" s="36">
        <f t="shared" si="0"/>
        <v>35.9888622476603</v>
      </c>
      <c r="G32" s="38">
        <f t="shared" ref="G32" si="8">G33</f>
        <v>1526.6</v>
      </c>
    </row>
    <row r="33" spans="1:7">
      <c r="A33" s="19" t="s">
        <v>74</v>
      </c>
      <c r="B33" s="19" t="s">
        <v>63</v>
      </c>
      <c r="C33" s="19" t="s">
        <v>47</v>
      </c>
      <c r="D33" s="37">
        <v>12929</v>
      </c>
      <c r="E33" s="39">
        <v>4653</v>
      </c>
      <c r="F33" s="36">
        <f t="shared" si="0"/>
        <v>35.9888622476603</v>
      </c>
      <c r="G33" s="39">
        <v>1526.6</v>
      </c>
    </row>
    <row r="34" spans="1:7" ht="15" customHeight="1">
      <c r="A34" s="18" t="s">
        <v>77</v>
      </c>
      <c r="B34" s="18" t="s">
        <v>78</v>
      </c>
      <c r="C34" s="18" t="s">
        <v>93</v>
      </c>
      <c r="D34" s="38">
        <f>D35+D36+D37+D38</f>
        <v>12831</v>
      </c>
      <c r="E34" s="38">
        <f t="shared" ref="E34" si="9">E35+E36+E37+E38</f>
        <v>1064.8</v>
      </c>
      <c r="F34" s="36">
        <f t="shared" si="0"/>
        <v>8.298651702907021</v>
      </c>
      <c r="G34" s="38">
        <f t="shared" ref="G34" si="10">G35+G36+G37+G38</f>
        <v>958.60000000000014</v>
      </c>
    </row>
    <row r="35" spans="1:7" ht="12.75" customHeight="1">
      <c r="A35" s="19" t="s">
        <v>79</v>
      </c>
      <c r="B35" s="19" t="s">
        <v>78</v>
      </c>
      <c r="C35" s="19" t="s">
        <v>47</v>
      </c>
      <c r="D35" s="37">
        <v>1015.5</v>
      </c>
      <c r="E35" s="37">
        <v>166.2</v>
      </c>
      <c r="F35" s="36">
        <f t="shared" si="0"/>
        <v>16.366322008862628</v>
      </c>
      <c r="G35" s="37">
        <v>120.2</v>
      </c>
    </row>
    <row r="36" spans="1:7" ht="15.75" customHeight="1">
      <c r="A36" s="19" t="s">
        <v>80</v>
      </c>
      <c r="B36" s="19" t="s">
        <v>78</v>
      </c>
      <c r="C36" s="19" t="s">
        <v>51</v>
      </c>
      <c r="D36" s="37">
        <v>563.70000000000005</v>
      </c>
      <c r="E36" s="37">
        <v>53</v>
      </c>
      <c r="F36" s="36">
        <f t="shared" si="0"/>
        <v>9.4021642717757654</v>
      </c>
      <c r="G36" s="37">
        <v>24</v>
      </c>
    </row>
    <row r="37" spans="1:7" ht="12.75" customHeight="1">
      <c r="A37" s="19" t="s">
        <v>81</v>
      </c>
      <c r="B37" s="19" t="s">
        <v>78</v>
      </c>
      <c r="C37" s="19" t="s">
        <v>53</v>
      </c>
      <c r="D37" s="37">
        <v>10697</v>
      </c>
      <c r="E37" s="39">
        <v>746.5</v>
      </c>
      <c r="F37" s="36">
        <f t="shared" si="0"/>
        <v>6.9785921286341965</v>
      </c>
      <c r="G37" s="39">
        <v>712.2</v>
      </c>
    </row>
    <row r="38" spans="1:7" ht="30" customHeight="1">
      <c r="A38" s="19" t="s">
        <v>82</v>
      </c>
      <c r="B38" s="19" t="s">
        <v>78</v>
      </c>
      <c r="C38" s="19" t="s">
        <v>55</v>
      </c>
      <c r="D38" s="37">
        <v>554.79999999999995</v>
      </c>
      <c r="E38" s="37">
        <v>99.1</v>
      </c>
      <c r="F38" s="36">
        <f t="shared" si="0"/>
        <v>17.862292718096612</v>
      </c>
      <c r="G38" s="37">
        <v>102.2</v>
      </c>
    </row>
    <row r="39" spans="1:7" s="1" customFormat="1" ht="15.75" customHeight="1">
      <c r="A39" s="18" t="s">
        <v>76</v>
      </c>
      <c r="B39" s="18" t="s">
        <v>84</v>
      </c>
      <c r="C39" s="18" t="s">
        <v>93</v>
      </c>
      <c r="D39" s="38">
        <f>D40</f>
        <v>490</v>
      </c>
      <c r="E39" s="38">
        <f t="shared" ref="E39" si="11">E40</f>
        <v>157</v>
      </c>
      <c r="F39" s="36">
        <f t="shared" si="0"/>
        <v>32.04081632653061</v>
      </c>
      <c r="G39" s="38">
        <f t="shared" ref="G39" si="12">G40</f>
        <v>129</v>
      </c>
    </row>
    <row r="40" spans="1:7" ht="12" customHeight="1">
      <c r="A40" s="19" t="s">
        <v>94</v>
      </c>
      <c r="B40" s="19" t="s">
        <v>84</v>
      </c>
      <c r="C40" s="19" t="s">
        <v>49</v>
      </c>
      <c r="D40" s="37">
        <v>490</v>
      </c>
      <c r="E40" s="37">
        <v>157</v>
      </c>
      <c r="F40" s="36">
        <f t="shared" si="0"/>
        <v>32.04081632653061</v>
      </c>
      <c r="G40" s="37">
        <v>129</v>
      </c>
    </row>
    <row r="41" spans="1:7" s="1" customFormat="1" ht="15.75" customHeight="1">
      <c r="A41" s="18" t="s">
        <v>95</v>
      </c>
      <c r="B41" s="18" t="s">
        <v>57</v>
      </c>
      <c r="C41" s="18" t="s">
        <v>93</v>
      </c>
      <c r="D41" s="38">
        <f>D42</f>
        <v>1100</v>
      </c>
      <c r="E41" s="38">
        <f t="shared" ref="E41" si="13">E42</f>
        <v>340.3</v>
      </c>
      <c r="F41" s="36">
        <f t="shared" si="0"/>
        <v>30.936363636363641</v>
      </c>
      <c r="G41" s="38">
        <f t="shared" ref="G41" si="14">G42</f>
        <v>400.3</v>
      </c>
    </row>
    <row r="42" spans="1:7" ht="16.5" customHeight="1">
      <c r="A42" s="19" t="s">
        <v>75</v>
      </c>
      <c r="B42" s="19" t="s">
        <v>57</v>
      </c>
      <c r="C42" s="19" t="s">
        <v>47</v>
      </c>
      <c r="D42" s="37">
        <v>1100</v>
      </c>
      <c r="E42" s="37">
        <v>340.3</v>
      </c>
      <c r="F42" s="36">
        <f t="shared" si="0"/>
        <v>30.936363636363641</v>
      </c>
      <c r="G42" s="37">
        <v>400.3</v>
      </c>
    </row>
    <row r="43" spans="1:7" ht="14.25" customHeight="1">
      <c r="A43" s="17" t="s">
        <v>86</v>
      </c>
      <c r="B43" s="18"/>
      <c r="C43" s="18"/>
      <c r="D43" s="38">
        <f>D4+D12+D17+D22+D26+D32+D34+D39+D41+D14</f>
        <v>228228.2</v>
      </c>
      <c r="E43" s="38">
        <f t="shared" ref="E43:G43" si="15">E4+E12+E17+E22+E26+E32+E34+E39+E41+E14</f>
        <v>46854.400000000009</v>
      </c>
      <c r="F43" s="36">
        <f t="shared" si="0"/>
        <v>20.529627802348706</v>
      </c>
      <c r="G43" s="38">
        <f t="shared" si="15"/>
        <v>37667.600000000006</v>
      </c>
    </row>
    <row r="44" spans="1:7" ht="12.75" customHeight="1">
      <c r="A44" s="17" t="s">
        <v>87</v>
      </c>
      <c r="B44" s="17"/>
      <c r="C44" s="17"/>
      <c r="D44" s="38">
        <v>-4388.3999999999996</v>
      </c>
      <c r="E44" s="38">
        <v>-1516.7</v>
      </c>
      <c r="F44" s="35"/>
      <c r="G44" s="40">
        <v>4872.3</v>
      </c>
    </row>
    <row r="45" spans="1:7">
      <c r="A45" s="33"/>
      <c r="B45" s="33"/>
      <c r="C45" s="33"/>
      <c r="D45" s="33"/>
      <c r="E45" s="33"/>
      <c r="F45" s="33"/>
      <c r="G45" s="33"/>
    </row>
    <row r="46" spans="1:7">
      <c r="A46" s="60" t="s">
        <v>88</v>
      </c>
      <c r="B46" s="60"/>
      <c r="C46" s="60"/>
      <c r="D46" s="60"/>
      <c r="E46" s="60"/>
      <c r="F46" s="60"/>
      <c r="G46" s="33"/>
    </row>
    <row r="47" spans="1:7">
      <c r="A47" s="34"/>
      <c r="B47" s="34"/>
      <c r="C47" s="34"/>
      <c r="D47" s="34"/>
      <c r="E47" s="34"/>
      <c r="F47" s="34"/>
      <c r="G47" s="34"/>
    </row>
  </sheetData>
  <mergeCells count="2">
    <mergeCell ref="A1:F2"/>
    <mergeCell ref="A46:F46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topLeftCell="A40" workbookViewId="0">
      <selection activeCell="F23" sqref="F23"/>
    </sheetView>
  </sheetViews>
  <sheetFormatPr defaultRowHeight="15"/>
  <cols>
    <col min="1" max="1" width="19.7109375" customWidth="1"/>
    <col min="2" max="2" width="33.7109375" customWidth="1"/>
    <col min="3" max="3" width="8.7109375" customWidth="1"/>
    <col min="4" max="4" width="10" customWidth="1"/>
    <col min="5" max="5" width="7.85546875" customWidth="1"/>
    <col min="6" max="6" width="9" customWidth="1"/>
  </cols>
  <sheetData>
    <row r="1" spans="1:6" ht="15.75">
      <c r="A1" s="54" t="s">
        <v>158</v>
      </c>
      <c r="B1" s="54"/>
      <c r="C1" s="54"/>
      <c r="D1" s="54"/>
      <c r="E1" s="55"/>
      <c r="F1" s="34"/>
    </row>
    <row r="2" spans="1:6" ht="15" customHeight="1">
      <c r="A2" s="56"/>
      <c r="B2" s="56"/>
      <c r="C2" s="52" t="s">
        <v>0</v>
      </c>
      <c r="D2" s="52" t="s">
        <v>159</v>
      </c>
      <c r="E2" s="58" t="s">
        <v>131</v>
      </c>
      <c r="F2" s="52" t="s">
        <v>160</v>
      </c>
    </row>
    <row r="3" spans="1:6" ht="47.25" customHeight="1">
      <c r="A3" s="57"/>
      <c r="B3" s="57"/>
      <c r="C3" s="53"/>
      <c r="D3" s="53"/>
      <c r="E3" s="58"/>
      <c r="F3" s="53"/>
    </row>
    <row r="4" spans="1:6">
      <c r="A4" s="5" t="s">
        <v>1</v>
      </c>
      <c r="B4" s="6" t="s">
        <v>2</v>
      </c>
      <c r="C4" s="3">
        <f>C5+C15</f>
        <v>67762</v>
      </c>
      <c r="D4" s="3">
        <f>D5+D15</f>
        <v>28650.1</v>
      </c>
      <c r="E4" s="7">
        <f t="shared" ref="E4:E47" si="0">D4/C4*100</f>
        <v>42.280481685900654</v>
      </c>
      <c r="F4" s="3">
        <f>F5+F15</f>
        <v>34298.400000000001</v>
      </c>
    </row>
    <row r="5" spans="1:6">
      <c r="A5" s="5"/>
      <c r="B5" s="6" t="s">
        <v>3</v>
      </c>
      <c r="C5" s="3">
        <f>C6+C10+C14+C8</f>
        <v>55735</v>
      </c>
      <c r="D5" s="3">
        <f>D6+D10+D14+D8</f>
        <v>24965.399999999998</v>
      </c>
      <c r="E5" s="7">
        <f t="shared" si="0"/>
        <v>44.793038485691213</v>
      </c>
      <c r="F5" s="3">
        <f t="shared" ref="F5" si="1">F6+F10+F14+F8</f>
        <v>27132.3</v>
      </c>
    </row>
    <row r="6" spans="1:6">
      <c r="A6" s="5" t="s">
        <v>4</v>
      </c>
      <c r="B6" s="8" t="s">
        <v>5</v>
      </c>
      <c r="C6" s="3">
        <f>C7</f>
        <v>47172</v>
      </c>
      <c r="D6" s="3">
        <f t="shared" ref="D6" si="2">D7</f>
        <v>21329.1</v>
      </c>
      <c r="E6" s="7">
        <f t="shared" si="0"/>
        <v>45.215593996438564</v>
      </c>
      <c r="F6" s="3">
        <f t="shared" ref="F6" si="3">F7</f>
        <v>22740.1</v>
      </c>
    </row>
    <row r="7" spans="1:6">
      <c r="A7" s="9" t="s">
        <v>6</v>
      </c>
      <c r="B7" s="10" t="s">
        <v>7</v>
      </c>
      <c r="C7" s="11">
        <v>47172</v>
      </c>
      <c r="D7" s="11">
        <v>21329.1</v>
      </c>
      <c r="E7" s="7">
        <f t="shared" si="0"/>
        <v>45.215593996438564</v>
      </c>
      <c r="F7" s="11">
        <v>22740.1</v>
      </c>
    </row>
    <row r="8" spans="1:6" ht="39" thickBot="1">
      <c r="A8" s="5" t="s">
        <v>105</v>
      </c>
      <c r="B8" s="21" t="s">
        <v>106</v>
      </c>
      <c r="C8" s="11">
        <f>C9</f>
        <v>3023</v>
      </c>
      <c r="D8" s="11">
        <f t="shared" ref="D8" si="4">D9</f>
        <v>1483.8</v>
      </c>
      <c r="E8" s="7">
        <f t="shared" si="0"/>
        <v>49.083691696989746</v>
      </c>
      <c r="F8" s="11">
        <v>1403.6</v>
      </c>
    </row>
    <row r="9" spans="1:6" ht="39" thickBot="1">
      <c r="A9" s="42" t="s">
        <v>108</v>
      </c>
      <c r="B9" s="22" t="s">
        <v>107</v>
      </c>
      <c r="C9" s="25">
        <v>3023</v>
      </c>
      <c r="D9" s="11">
        <v>1483.8</v>
      </c>
      <c r="E9" s="7">
        <f t="shared" si="0"/>
        <v>49.083691696989746</v>
      </c>
      <c r="F9" s="11">
        <v>1403.6</v>
      </c>
    </row>
    <row r="10" spans="1:6">
      <c r="A10" s="5" t="s">
        <v>8</v>
      </c>
      <c r="B10" s="8" t="s">
        <v>9</v>
      </c>
      <c r="C10" s="26">
        <f>C11+C12+C13</f>
        <v>4933</v>
      </c>
      <c r="D10" s="26">
        <f t="shared" ref="D10" si="5">D11+D12+D13</f>
        <v>1802.2</v>
      </c>
      <c r="E10" s="7">
        <f t="shared" si="0"/>
        <v>36.533549564159742</v>
      </c>
      <c r="F10" s="11">
        <f>F11+F12+F13</f>
        <v>2696.4</v>
      </c>
    </row>
    <row r="11" spans="1:6" ht="32.25" customHeight="1">
      <c r="A11" s="9" t="s">
        <v>10</v>
      </c>
      <c r="B11" s="12" t="s">
        <v>11</v>
      </c>
      <c r="C11" s="11">
        <v>4500</v>
      </c>
      <c r="D11" s="11">
        <v>1472.9</v>
      </c>
      <c r="E11" s="7">
        <f t="shared" si="0"/>
        <v>32.731111111111112</v>
      </c>
      <c r="F11" s="11">
        <v>2316.8000000000002</v>
      </c>
    </row>
    <row r="12" spans="1:6" ht="15" customHeight="1">
      <c r="A12" s="9" t="s">
        <v>12</v>
      </c>
      <c r="B12" s="12" t="s">
        <v>13</v>
      </c>
      <c r="C12" s="11">
        <v>366</v>
      </c>
      <c r="D12" s="11">
        <v>292.7</v>
      </c>
      <c r="E12" s="7">
        <f t="shared" si="0"/>
        <v>79.972677595628411</v>
      </c>
      <c r="F12" s="11">
        <v>312.89999999999998</v>
      </c>
    </row>
    <row r="13" spans="1:6" ht="38.25" customHeight="1">
      <c r="A13" s="9" t="s">
        <v>112</v>
      </c>
      <c r="B13" s="12" t="s">
        <v>113</v>
      </c>
      <c r="C13" s="11">
        <v>67</v>
      </c>
      <c r="D13" s="11">
        <v>36.6</v>
      </c>
      <c r="E13" s="7">
        <f t="shared" si="0"/>
        <v>54.626865671641788</v>
      </c>
      <c r="F13" s="11">
        <v>66.7</v>
      </c>
    </row>
    <row r="14" spans="1:6" ht="18" customHeight="1">
      <c r="A14" s="5" t="s">
        <v>14</v>
      </c>
      <c r="B14" s="4" t="s">
        <v>15</v>
      </c>
      <c r="C14" s="3">
        <v>607</v>
      </c>
      <c r="D14" s="3">
        <v>350.3</v>
      </c>
      <c r="E14" s="7">
        <f t="shared" si="0"/>
        <v>57.710049423393741</v>
      </c>
      <c r="F14" s="3">
        <v>292.2</v>
      </c>
    </row>
    <row r="15" spans="1:6" ht="14.25" customHeight="1">
      <c r="A15" s="5"/>
      <c r="B15" s="4" t="s">
        <v>16</v>
      </c>
      <c r="C15" s="3">
        <f>C16+C17+C18+C19+C20</f>
        <v>12027</v>
      </c>
      <c r="D15" s="3">
        <f>D16+D17+D18+D19+D20+D21</f>
        <v>3684.7</v>
      </c>
      <c r="E15" s="7">
        <f t="shared" si="0"/>
        <v>30.636900307641142</v>
      </c>
      <c r="F15" s="3">
        <f t="shared" ref="F15" si="6">F16+F17+F18+F19+F20+F21</f>
        <v>7166.0999999999995</v>
      </c>
    </row>
    <row r="16" spans="1:6" ht="39.75" customHeight="1">
      <c r="A16" s="5" t="s">
        <v>17</v>
      </c>
      <c r="B16" s="4" t="s">
        <v>18</v>
      </c>
      <c r="C16" s="3">
        <v>6400</v>
      </c>
      <c r="D16" s="3">
        <v>2931.1</v>
      </c>
      <c r="E16" s="7">
        <f t="shared" si="0"/>
        <v>45.798437499999999</v>
      </c>
      <c r="F16" s="3">
        <v>2744.7</v>
      </c>
    </row>
    <row r="17" spans="1:6" ht="33" customHeight="1">
      <c r="A17" s="5" t="s">
        <v>19</v>
      </c>
      <c r="B17" s="4" t="s">
        <v>20</v>
      </c>
      <c r="C17" s="3">
        <v>141</v>
      </c>
      <c r="D17" s="3">
        <v>11</v>
      </c>
      <c r="E17" s="7">
        <f t="shared" si="0"/>
        <v>7.8014184397163122</v>
      </c>
      <c r="F17" s="3">
        <v>26.7</v>
      </c>
    </row>
    <row r="18" spans="1:6" ht="27" customHeight="1">
      <c r="A18" s="5" t="s">
        <v>21</v>
      </c>
      <c r="B18" s="4" t="s">
        <v>22</v>
      </c>
      <c r="C18" s="3">
        <v>4700</v>
      </c>
      <c r="D18" s="3">
        <v>495.7</v>
      </c>
      <c r="E18" s="7">
        <f t="shared" si="0"/>
        <v>10.546808510638298</v>
      </c>
      <c r="F18" s="3">
        <v>4050.2</v>
      </c>
    </row>
    <row r="19" spans="1:6" ht="17.25" customHeight="1">
      <c r="A19" s="5" t="s">
        <v>23</v>
      </c>
      <c r="B19" s="4" t="s">
        <v>24</v>
      </c>
      <c r="C19" s="3">
        <v>6</v>
      </c>
      <c r="D19" s="3">
        <v>0.4</v>
      </c>
      <c r="E19" s="7">
        <f t="shared" si="0"/>
        <v>6.666666666666667</v>
      </c>
      <c r="F19" s="3">
        <v>2.6</v>
      </c>
    </row>
    <row r="20" spans="1:6" ht="20.25" customHeight="1">
      <c r="A20" s="5" t="s">
        <v>25</v>
      </c>
      <c r="B20" s="4" t="s">
        <v>26</v>
      </c>
      <c r="C20" s="3">
        <v>780</v>
      </c>
      <c r="D20" s="3">
        <v>222.5</v>
      </c>
      <c r="E20" s="7">
        <f t="shared" si="0"/>
        <v>28.525641025641026</v>
      </c>
      <c r="F20" s="3">
        <v>341.9</v>
      </c>
    </row>
    <row r="21" spans="1:6" ht="20.25" customHeight="1">
      <c r="A21" s="5" t="s">
        <v>161</v>
      </c>
      <c r="B21" s="4" t="s">
        <v>162</v>
      </c>
      <c r="C21" s="3"/>
      <c r="D21" s="3">
        <v>24</v>
      </c>
      <c r="E21" s="7">
        <v>0</v>
      </c>
      <c r="F21" s="3"/>
    </row>
    <row r="22" spans="1:6" ht="19.5" customHeight="1">
      <c r="A22" s="13" t="s">
        <v>101</v>
      </c>
      <c r="B22" s="4" t="s">
        <v>102</v>
      </c>
      <c r="C22" s="3">
        <f>C23</f>
        <v>150412.1</v>
      </c>
      <c r="D22" s="3">
        <f t="shared" ref="D22" si="7">D23</f>
        <v>74860.400000000009</v>
      </c>
      <c r="E22" s="7">
        <f t="shared" si="0"/>
        <v>49.770198009335687</v>
      </c>
      <c r="F22" s="3">
        <f>F23+F46</f>
        <v>65502.399999999994</v>
      </c>
    </row>
    <row r="23" spans="1:6" s="2" customFormat="1" ht="29.25" customHeight="1">
      <c r="A23" s="5" t="s">
        <v>27</v>
      </c>
      <c r="B23" s="4" t="s">
        <v>100</v>
      </c>
      <c r="C23" s="3">
        <f>C24+C27+C33+C43</f>
        <v>150412.1</v>
      </c>
      <c r="D23" s="3">
        <f>D24+D27+D33+D43</f>
        <v>74860.400000000009</v>
      </c>
      <c r="E23" s="7">
        <f t="shared" si="0"/>
        <v>49.770198009335687</v>
      </c>
      <c r="F23" s="3">
        <f t="shared" ref="F23" si="8">F24+F27+F33+F43</f>
        <v>65502.7</v>
      </c>
    </row>
    <row r="24" spans="1:6" ht="38.25" customHeight="1">
      <c r="A24" s="13" t="s">
        <v>114</v>
      </c>
      <c r="B24" s="14" t="s">
        <v>28</v>
      </c>
      <c r="C24" s="15">
        <f>C25+C26</f>
        <v>23516.799999999999</v>
      </c>
      <c r="D24" s="15">
        <f>D25+D26</f>
        <v>14634.8</v>
      </c>
      <c r="E24" s="7">
        <f t="shared" si="0"/>
        <v>62.23125595319091</v>
      </c>
      <c r="F24" s="3">
        <f>F25+F26</f>
        <v>11962</v>
      </c>
    </row>
    <row r="25" spans="1:6" ht="28.5" customHeight="1">
      <c r="A25" s="9" t="s">
        <v>115</v>
      </c>
      <c r="B25" s="12" t="s">
        <v>29</v>
      </c>
      <c r="C25" s="11">
        <v>12828</v>
      </c>
      <c r="D25" s="11">
        <v>7483</v>
      </c>
      <c r="E25" s="7">
        <f t="shared" si="0"/>
        <v>58.333333333333336</v>
      </c>
      <c r="F25" s="11">
        <v>10028.5</v>
      </c>
    </row>
    <row r="26" spans="1:6" ht="44.25" customHeight="1">
      <c r="A26" s="9" t="s">
        <v>133</v>
      </c>
      <c r="B26" s="12" t="s">
        <v>104</v>
      </c>
      <c r="C26" s="11">
        <v>10688.8</v>
      </c>
      <c r="D26" s="11">
        <v>7151.8</v>
      </c>
      <c r="E26" s="7">
        <f t="shared" si="0"/>
        <v>66.909288226929135</v>
      </c>
      <c r="F26" s="11">
        <v>1933.5</v>
      </c>
    </row>
    <row r="27" spans="1:6" ht="25.5" customHeight="1">
      <c r="A27" s="13" t="s">
        <v>116</v>
      </c>
      <c r="B27" s="14" t="s">
        <v>30</v>
      </c>
      <c r="C27" s="15">
        <f>C32+C28+C29+C31</f>
        <v>22164.699999999997</v>
      </c>
      <c r="D27" s="15">
        <f>D32+D28+D29+D31</f>
        <v>1369.7</v>
      </c>
      <c r="E27" s="7">
        <f t="shared" si="0"/>
        <v>6.1796460137064804</v>
      </c>
      <c r="F27" s="15">
        <f>F28+F29+F31+F32+F30</f>
        <v>3936.6</v>
      </c>
    </row>
    <row r="28" spans="1:6" ht="54" customHeight="1">
      <c r="A28" s="9" t="s">
        <v>135</v>
      </c>
      <c r="B28" s="12" t="s">
        <v>136</v>
      </c>
      <c r="C28" s="11">
        <v>15000</v>
      </c>
      <c r="D28" s="11"/>
      <c r="E28" s="41"/>
      <c r="F28" s="11"/>
    </row>
    <row r="29" spans="1:6" ht="75" customHeight="1">
      <c r="A29" s="9" t="s">
        <v>164</v>
      </c>
      <c r="B29" s="12" t="s">
        <v>163</v>
      </c>
      <c r="C29" s="11">
        <v>2612.5</v>
      </c>
      <c r="D29" s="11"/>
      <c r="E29" s="41"/>
      <c r="F29" s="47"/>
    </row>
    <row r="30" spans="1:6" ht="47.25" customHeight="1">
      <c r="A30" s="9" t="s">
        <v>167</v>
      </c>
      <c r="B30" s="12" t="s">
        <v>168</v>
      </c>
      <c r="C30" s="11"/>
      <c r="D30" s="11"/>
      <c r="E30" s="41"/>
      <c r="F30" s="11">
        <v>1644</v>
      </c>
    </row>
    <row r="31" spans="1:6" ht="41.25" customHeight="1">
      <c r="A31" s="9" t="s">
        <v>165</v>
      </c>
      <c r="B31" s="12" t="s">
        <v>166</v>
      </c>
      <c r="C31" s="11">
        <v>280.60000000000002</v>
      </c>
      <c r="D31" s="11"/>
      <c r="E31" s="41"/>
      <c r="F31" s="27">
        <v>414.4</v>
      </c>
    </row>
    <row r="32" spans="1:6" ht="14.25" customHeight="1">
      <c r="A32" s="9" t="s">
        <v>117</v>
      </c>
      <c r="B32" s="12" t="s">
        <v>31</v>
      </c>
      <c r="C32" s="11">
        <v>4271.6000000000004</v>
      </c>
      <c r="D32" s="11">
        <v>1369.7</v>
      </c>
      <c r="E32" s="7">
        <f t="shared" si="0"/>
        <v>32.065268283547148</v>
      </c>
      <c r="F32" s="27">
        <v>1878.2</v>
      </c>
    </row>
    <row r="33" spans="1:6" ht="42" customHeight="1">
      <c r="A33" s="13" t="s">
        <v>118</v>
      </c>
      <c r="B33" s="14" t="s">
        <v>32</v>
      </c>
      <c r="C33" s="15">
        <f>C34+C35+C36+C37+C38+C39+C41+C42+C40</f>
        <v>100614</v>
      </c>
      <c r="D33" s="15">
        <f t="shared" ref="D33:F33" si="9">D34+D35+D36+D37+D38+D39+D41+D42+D40</f>
        <v>58579.1</v>
      </c>
      <c r="E33" s="7">
        <f t="shared" si="0"/>
        <v>58.221619257757375</v>
      </c>
      <c r="F33" s="15">
        <f t="shared" si="9"/>
        <v>49504.1</v>
      </c>
    </row>
    <row r="34" spans="1:6" ht="24.75" customHeight="1">
      <c r="A34" s="9" t="s">
        <v>119</v>
      </c>
      <c r="B34" s="12" t="s">
        <v>35</v>
      </c>
      <c r="C34" s="11">
        <v>2312.4</v>
      </c>
      <c r="D34" s="11">
        <v>1096.7</v>
      </c>
      <c r="E34" s="7">
        <f t="shared" si="0"/>
        <v>47.426915758519286</v>
      </c>
      <c r="F34" s="11">
        <v>1015.6</v>
      </c>
    </row>
    <row r="35" spans="1:6" ht="25.5" customHeight="1">
      <c r="A35" s="9" t="s">
        <v>120</v>
      </c>
      <c r="B35" s="12" t="s">
        <v>36</v>
      </c>
      <c r="C35" s="11">
        <v>4107.2</v>
      </c>
      <c r="D35" s="11">
        <v>2243.1</v>
      </c>
      <c r="E35" s="7">
        <f t="shared" si="0"/>
        <v>54.613848850798597</v>
      </c>
      <c r="F35" s="11">
        <v>2279.1</v>
      </c>
    </row>
    <row r="36" spans="1:6" ht="36.75" customHeight="1">
      <c r="A36" s="9" t="s">
        <v>121</v>
      </c>
      <c r="B36" s="12" t="s">
        <v>37</v>
      </c>
      <c r="C36" s="11">
        <v>4906.2</v>
      </c>
      <c r="D36" s="11">
        <v>1457.9</v>
      </c>
      <c r="E36" s="7">
        <f t="shared" si="0"/>
        <v>29.715462068403248</v>
      </c>
      <c r="F36" s="11">
        <v>1539.5</v>
      </c>
    </row>
    <row r="37" spans="1:6" ht="42" customHeight="1" thickBot="1">
      <c r="A37" s="9" t="s">
        <v>122</v>
      </c>
      <c r="B37" s="12" t="s">
        <v>38</v>
      </c>
      <c r="C37" s="11">
        <v>468</v>
      </c>
      <c r="D37" s="11">
        <v>300.2</v>
      </c>
      <c r="E37" s="7">
        <f t="shared" si="0"/>
        <v>64.145299145299134</v>
      </c>
      <c r="F37" s="11">
        <v>276.89999999999998</v>
      </c>
    </row>
    <row r="38" spans="1:6" ht="67.5" customHeight="1" thickBot="1">
      <c r="A38" s="9" t="s">
        <v>123</v>
      </c>
      <c r="B38" s="20" t="s">
        <v>141</v>
      </c>
      <c r="C38" s="11">
        <v>4742</v>
      </c>
      <c r="D38" s="11"/>
      <c r="E38" s="7">
        <f t="shared" si="0"/>
        <v>0</v>
      </c>
      <c r="F38" s="11">
        <v>905.3</v>
      </c>
    </row>
    <row r="39" spans="1:6" ht="24.75" customHeight="1">
      <c r="A39" s="9" t="s">
        <v>124</v>
      </c>
      <c r="B39" s="12" t="s">
        <v>33</v>
      </c>
      <c r="C39" s="11">
        <v>688.1</v>
      </c>
      <c r="D39" s="11">
        <v>344</v>
      </c>
      <c r="E39" s="7">
        <f t="shared" si="0"/>
        <v>49.992733614300242</v>
      </c>
      <c r="F39" s="11">
        <v>325.10000000000002</v>
      </c>
    </row>
    <row r="40" spans="1:6" ht="82.5" customHeight="1">
      <c r="A40" s="9" t="s">
        <v>140</v>
      </c>
      <c r="B40" s="12" t="s">
        <v>142</v>
      </c>
      <c r="C40" s="11">
        <v>38</v>
      </c>
      <c r="D40" s="11">
        <v>38</v>
      </c>
      <c r="E40" s="7">
        <f t="shared" si="0"/>
        <v>100</v>
      </c>
      <c r="F40" s="11"/>
    </row>
    <row r="41" spans="1:6" ht="54.75" customHeight="1">
      <c r="A41" s="9" t="s">
        <v>125</v>
      </c>
      <c r="B41" s="12" t="s">
        <v>34</v>
      </c>
      <c r="C41" s="11">
        <v>307.8</v>
      </c>
      <c r="D41" s="11">
        <v>49.1</v>
      </c>
      <c r="E41" s="7">
        <f t="shared" si="0"/>
        <v>15.951916829109811</v>
      </c>
      <c r="F41" s="11"/>
    </row>
    <row r="42" spans="1:6">
      <c r="A42" s="9" t="s">
        <v>126</v>
      </c>
      <c r="B42" s="12" t="s">
        <v>39</v>
      </c>
      <c r="C42" s="11">
        <v>83044.3</v>
      </c>
      <c r="D42" s="11">
        <v>53050.1</v>
      </c>
      <c r="E42" s="7">
        <f t="shared" si="0"/>
        <v>63.881687244037209</v>
      </c>
      <c r="F42" s="11">
        <v>43162.6</v>
      </c>
    </row>
    <row r="43" spans="1:6" ht="14.25" customHeight="1">
      <c r="A43" s="13" t="s">
        <v>134</v>
      </c>
      <c r="B43" s="14" t="s">
        <v>40</v>
      </c>
      <c r="C43" s="15">
        <f>C44+C45</f>
        <v>4116.5999999999995</v>
      </c>
      <c r="D43" s="15">
        <f>D44+D45</f>
        <v>276.8</v>
      </c>
      <c r="E43" s="7">
        <f t="shared" si="0"/>
        <v>6.7239955302919903</v>
      </c>
      <c r="F43" s="15">
        <f t="shared" ref="F43" si="10">F44+F45</f>
        <v>100</v>
      </c>
    </row>
    <row r="44" spans="1:6" s="2" customFormat="1" ht="78" customHeight="1">
      <c r="A44" s="9" t="s">
        <v>127</v>
      </c>
      <c r="B44" s="12" t="s">
        <v>98</v>
      </c>
      <c r="C44" s="11">
        <v>238.9</v>
      </c>
      <c r="D44" s="11"/>
      <c r="E44" s="7">
        <f t="shared" si="0"/>
        <v>0</v>
      </c>
      <c r="F44" s="11"/>
    </row>
    <row r="45" spans="1:6" s="2" customFormat="1" ht="32.25" customHeight="1">
      <c r="A45" s="9" t="s">
        <v>128</v>
      </c>
      <c r="B45" s="12" t="s">
        <v>99</v>
      </c>
      <c r="C45" s="11">
        <v>3877.7</v>
      </c>
      <c r="D45" s="11">
        <v>276.8</v>
      </c>
      <c r="E45" s="7">
        <f t="shared" si="0"/>
        <v>7.1382520566315097</v>
      </c>
      <c r="F45" s="11">
        <v>100</v>
      </c>
    </row>
    <row r="46" spans="1:6" s="2" customFormat="1" ht="55.5" customHeight="1">
      <c r="A46" s="13" t="s">
        <v>110</v>
      </c>
      <c r="B46" s="14" t="s">
        <v>111</v>
      </c>
      <c r="C46" s="11"/>
      <c r="D46" s="11"/>
      <c r="E46" s="7"/>
      <c r="F46" s="11">
        <v>-0.3</v>
      </c>
    </row>
    <row r="47" spans="1:6" ht="16.5" customHeight="1">
      <c r="A47" s="3"/>
      <c r="B47" s="4" t="s">
        <v>41</v>
      </c>
      <c r="C47" s="3">
        <f>C4+C22</f>
        <v>218174.1</v>
      </c>
      <c r="D47" s="3">
        <f>D4+D22</f>
        <v>103510.5</v>
      </c>
      <c r="E47" s="7">
        <f t="shared" si="0"/>
        <v>47.443990831175654</v>
      </c>
      <c r="F47" s="24">
        <f>F4+F22</f>
        <v>99800.799999999988</v>
      </c>
    </row>
  </sheetData>
  <mergeCells count="7">
    <mergeCell ref="F2:F3"/>
    <mergeCell ref="A1:E1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topLeftCell="A19" workbookViewId="0">
      <selection activeCell="I40" sqref="I40"/>
    </sheetView>
  </sheetViews>
  <sheetFormatPr defaultRowHeight="15"/>
  <cols>
    <col min="1" max="1" width="35" customWidth="1"/>
    <col min="2" max="2" width="6.28515625" customWidth="1"/>
    <col min="3" max="3" width="5.42578125" customWidth="1"/>
    <col min="4" max="4" width="11.140625" customWidth="1"/>
    <col min="5" max="5" width="10.85546875" customWidth="1"/>
    <col min="7" max="7" width="11.5703125" customWidth="1"/>
  </cols>
  <sheetData>
    <row r="1" spans="1:7">
      <c r="A1" s="59" t="s">
        <v>169</v>
      </c>
      <c r="B1" s="59"/>
      <c r="C1" s="59"/>
      <c r="D1" s="59"/>
      <c r="E1" s="59"/>
      <c r="F1" s="59"/>
      <c r="G1" s="16"/>
    </row>
    <row r="2" spans="1:7">
      <c r="A2" s="59"/>
      <c r="B2" s="59"/>
      <c r="C2" s="59"/>
      <c r="D2" s="59"/>
      <c r="E2" s="59"/>
      <c r="F2" s="59"/>
      <c r="G2" s="16"/>
    </row>
    <row r="3" spans="1:7" ht="49.5" customHeight="1">
      <c r="A3" s="29" t="s">
        <v>42</v>
      </c>
      <c r="B3" s="29" t="s">
        <v>43</v>
      </c>
      <c r="C3" s="29" t="s">
        <v>44</v>
      </c>
      <c r="D3" s="30" t="s">
        <v>103</v>
      </c>
      <c r="E3" s="30" t="s">
        <v>170</v>
      </c>
      <c r="F3" s="31" t="s">
        <v>45</v>
      </c>
      <c r="G3" s="32" t="s">
        <v>171</v>
      </c>
    </row>
    <row r="4" spans="1:7" ht="13.5" customHeight="1">
      <c r="A4" s="17" t="s">
        <v>46</v>
      </c>
      <c r="B4" s="18" t="s">
        <v>47</v>
      </c>
      <c r="C4" s="18" t="s">
        <v>93</v>
      </c>
      <c r="D4" s="35">
        <f>D5+D6+D7+D9+D10+D11+D8</f>
        <v>23215.1</v>
      </c>
      <c r="E4" s="35">
        <f>E5+E6+E7+E9+E10+E11+E8</f>
        <v>10161.200000000001</v>
      </c>
      <c r="F4" s="36">
        <f t="shared" ref="F4:F40" si="0">E4/D4*100</f>
        <v>43.769787767444477</v>
      </c>
      <c r="G4" s="35">
        <f>G5+G6+G7+G9+G10+G11</f>
        <v>10334.6</v>
      </c>
    </row>
    <row r="5" spans="1:7" ht="41.25" customHeight="1">
      <c r="A5" s="23" t="s">
        <v>48</v>
      </c>
      <c r="B5" s="19" t="s">
        <v>47</v>
      </c>
      <c r="C5" s="19" t="s">
        <v>49</v>
      </c>
      <c r="D5" s="37">
        <v>1172</v>
      </c>
      <c r="E5" s="37">
        <v>564.79999999999995</v>
      </c>
      <c r="F5" s="36">
        <f t="shared" si="0"/>
        <v>48.191126279863475</v>
      </c>
      <c r="G5" s="37">
        <v>489.4</v>
      </c>
    </row>
    <row r="6" spans="1:7" ht="37.5" customHeight="1">
      <c r="A6" s="23" t="s">
        <v>50</v>
      </c>
      <c r="B6" s="19" t="s">
        <v>47</v>
      </c>
      <c r="C6" s="19" t="s">
        <v>51</v>
      </c>
      <c r="D6" s="37">
        <v>482</v>
      </c>
      <c r="E6" s="37">
        <v>195</v>
      </c>
      <c r="F6" s="36">
        <f t="shared" si="0"/>
        <v>40.456431535269708</v>
      </c>
      <c r="G6" s="37">
        <v>214.3</v>
      </c>
    </row>
    <row r="7" spans="1:7" ht="24.75" customHeight="1">
      <c r="A7" s="23" t="s">
        <v>52</v>
      </c>
      <c r="B7" s="19" t="s">
        <v>47</v>
      </c>
      <c r="C7" s="19" t="s">
        <v>53</v>
      </c>
      <c r="D7" s="37">
        <v>15609.8</v>
      </c>
      <c r="E7" s="37">
        <v>6999</v>
      </c>
      <c r="F7" s="36">
        <f t="shared" si="0"/>
        <v>44.837217645325374</v>
      </c>
      <c r="G7" s="37">
        <v>7395.8</v>
      </c>
    </row>
    <row r="8" spans="1:7" ht="17.25" customHeight="1">
      <c r="A8" s="23" t="s">
        <v>137</v>
      </c>
      <c r="B8" s="19" t="s">
        <v>47</v>
      </c>
      <c r="C8" s="19" t="s">
        <v>61</v>
      </c>
      <c r="D8" s="37">
        <v>38</v>
      </c>
      <c r="E8" s="37">
        <v>19.2</v>
      </c>
      <c r="F8" s="36">
        <f t="shared" si="0"/>
        <v>50.526315789473685</v>
      </c>
      <c r="G8" s="37"/>
    </row>
    <row r="9" spans="1:7" ht="39" customHeight="1">
      <c r="A9" s="23" t="s">
        <v>54</v>
      </c>
      <c r="B9" s="19" t="s">
        <v>47</v>
      </c>
      <c r="C9" s="19" t="s">
        <v>55</v>
      </c>
      <c r="D9" s="37">
        <v>3542</v>
      </c>
      <c r="E9" s="37">
        <v>1801.5</v>
      </c>
      <c r="F9" s="36">
        <f t="shared" si="0"/>
        <v>50.861095426312822</v>
      </c>
      <c r="G9" s="37">
        <v>1826</v>
      </c>
    </row>
    <row r="10" spans="1:7" ht="15" customHeight="1">
      <c r="A10" s="23" t="s">
        <v>56</v>
      </c>
      <c r="B10" s="19" t="s">
        <v>47</v>
      </c>
      <c r="C10" s="19" t="s">
        <v>84</v>
      </c>
      <c r="D10" s="37">
        <v>352</v>
      </c>
      <c r="E10" s="37"/>
      <c r="F10" s="36">
        <f t="shared" si="0"/>
        <v>0</v>
      </c>
      <c r="G10" s="37"/>
    </row>
    <row r="11" spans="1:7" ht="13.5" customHeight="1">
      <c r="A11" s="23" t="s">
        <v>58</v>
      </c>
      <c r="B11" s="19" t="s">
        <v>47</v>
      </c>
      <c r="C11" s="19" t="s">
        <v>89</v>
      </c>
      <c r="D11" s="37">
        <v>2019.3</v>
      </c>
      <c r="E11" s="37">
        <v>581.70000000000005</v>
      </c>
      <c r="F11" s="36">
        <f t="shared" si="0"/>
        <v>28.807012331005801</v>
      </c>
      <c r="G11" s="37">
        <v>409.1</v>
      </c>
    </row>
    <row r="12" spans="1:7" s="1" customFormat="1" ht="15.75" customHeight="1">
      <c r="A12" s="17" t="s">
        <v>90</v>
      </c>
      <c r="B12" s="18" t="s">
        <v>49</v>
      </c>
      <c r="C12" s="18" t="s">
        <v>93</v>
      </c>
      <c r="D12" s="38">
        <f>D13</f>
        <v>688.1</v>
      </c>
      <c r="E12" s="38">
        <f t="shared" ref="E12" si="1">E13</f>
        <v>344.1</v>
      </c>
      <c r="F12" s="36">
        <f t="shared" si="0"/>
        <v>50.007266385699758</v>
      </c>
      <c r="G12" s="38">
        <f t="shared" ref="G12" si="2">G13</f>
        <v>325.10000000000002</v>
      </c>
    </row>
    <row r="13" spans="1:7" ht="16.5" customHeight="1">
      <c r="A13" s="23" t="s">
        <v>91</v>
      </c>
      <c r="B13" s="19" t="s">
        <v>49</v>
      </c>
      <c r="C13" s="19" t="s">
        <v>51</v>
      </c>
      <c r="D13" s="37">
        <v>688.1</v>
      </c>
      <c r="E13" s="38">
        <v>344.1</v>
      </c>
      <c r="F13" s="36">
        <f t="shared" si="0"/>
        <v>50.007266385699758</v>
      </c>
      <c r="G13" s="38">
        <v>325.10000000000002</v>
      </c>
    </row>
    <row r="14" spans="1:7" ht="12.75" customHeight="1">
      <c r="A14" s="17" t="s">
        <v>60</v>
      </c>
      <c r="B14" s="18" t="s">
        <v>53</v>
      </c>
      <c r="C14" s="18" t="s">
        <v>93</v>
      </c>
      <c r="D14" s="38">
        <f>D15+D17+D16</f>
        <v>21619.1</v>
      </c>
      <c r="E14" s="38">
        <f t="shared" ref="E14" si="3">E15+E17+E16</f>
        <v>2173.3000000000002</v>
      </c>
      <c r="F14" s="36">
        <f t="shared" si="0"/>
        <v>10.052684894375808</v>
      </c>
      <c r="G14" s="38">
        <f>G15+G17+G16</f>
        <v>2740.8</v>
      </c>
    </row>
    <row r="15" spans="1:7" ht="13.5" customHeight="1">
      <c r="A15" s="19" t="s">
        <v>62</v>
      </c>
      <c r="B15" s="19" t="s">
        <v>53</v>
      </c>
      <c r="C15" s="19" t="s">
        <v>63</v>
      </c>
      <c r="D15" s="37">
        <v>1372</v>
      </c>
      <c r="E15" s="37">
        <v>682.4</v>
      </c>
      <c r="F15" s="36">
        <f t="shared" si="0"/>
        <v>49.737609329446066</v>
      </c>
      <c r="G15" s="37">
        <v>648.79999999999995</v>
      </c>
    </row>
    <row r="16" spans="1:7" ht="13.5" customHeight="1">
      <c r="A16" s="19" t="s">
        <v>97</v>
      </c>
      <c r="B16" s="19" t="s">
        <v>53</v>
      </c>
      <c r="C16" s="19" t="s">
        <v>73</v>
      </c>
      <c r="D16" s="37">
        <v>20032.099999999999</v>
      </c>
      <c r="E16" s="37">
        <v>1390.9</v>
      </c>
      <c r="F16" s="36">
        <f t="shared" si="0"/>
        <v>6.9433559137584187</v>
      </c>
      <c r="G16" s="37">
        <v>2032</v>
      </c>
    </row>
    <row r="17" spans="1:7" ht="28.5" customHeight="1">
      <c r="A17" s="19" t="s">
        <v>64</v>
      </c>
      <c r="B17" s="19" t="s">
        <v>53</v>
      </c>
      <c r="C17" s="19" t="s">
        <v>57</v>
      </c>
      <c r="D17" s="37">
        <v>215</v>
      </c>
      <c r="E17" s="37">
        <v>100</v>
      </c>
      <c r="F17" s="36">
        <f t="shared" si="0"/>
        <v>46.511627906976742</v>
      </c>
      <c r="G17" s="37">
        <v>60</v>
      </c>
    </row>
    <row r="18" spans="1:7" ht="15" customHeight="1">
      <c r="A18" s="18" t="s">
        <v>65</v>
      </c>
      <c r="B18" s="18" t="s">
        <v>61</v>
      </c>
      <c r="C18" s="18" t="s">
        <v>93</v>
      </c>
      <c r="D18" s="38">
        <f>D20+D19</f>
        <v>971</v>
      </c>
      <c r="E18" s="38">
        <f>E20+E19</f>
        <v>269.5</v>
      </c>
      <c r="F18" s="36">
        <f t="shared" si="0"/>
        <v>27.754891864057672</v>
      </c>
      <c r="G18" s="38">
        <f>G20+G19</f>
        <v>338.8</v>
      </c>
    </row>
    <row r="19" spans="1:7" s="2" customFormat="1" ht="15" customHeight="1">
      <c r="A19" s="19" t="s">
        <v>96</v>
      </c>
      <c r="B19" s="19" t="s">
        <v>61</v>
      </c>
      <c r="C19" s="19" t="s">
        <v>47</v>
      </c>
      <c r="D19" s="37">
        <v>100</v>
      </c>
      <c r="E19" s="37">
        <v>24.5</v>
      </c>
      <c r="F19" s="36">
        <f t="shared" si="0"/>
        <v>24.5</v>
      </c>
      <c r="G19" s="37">
        <v>18.8</v>
      </c>
    </row>
    <row r="20" spans="1:7" ht="13.5" customHeight="1">
      <c r="A20" s="19" t="s">
        <v>66</v>
      </c>
      <c r="B20" s="19" t="s">
        <v>61</v>
      </c>
      <c r="C20" s="19" t="s">
        <v>49</v>
      </c>
      <c r="D20" s="37">
        <v>871</v>
      </c>
      <c r="E20" s="37">
        <v>245</v>
      </c>
      <c r="F20" s="36">
        <f t="shared" si="0"/>
        <v>28.128587830080363</v>
      </c>
      <c r="G20" s="37">
        <v>320</v>
      </c>
    </row>
    <row r="21" spans="1:7" ht="14.25" customHeight="1">
      <c r="A21" s="18" t="s">
        <v>67</v>
      </c>
      <c r="B21" s="18" t="s">
        <v>68</v>
      </c>
      <c r="C21" s="18" t="s">
        <v>93</v>
      </c>
      <c r="D21" s="38">
        <f>D22+D23+D25+D26+D24</f>
        <v>151994.9</v>
      </c>
      <c r="E21" s="38">
        <f>E22+E23+E25+E26+E24</f>
        <v>81364.799999999988</v>
      </c>
      <c r="F21" s="36">
        <f t="shared" si="0"/>
        <v>53.531269799184045</v>
      </c>
      <c r="G21" s="38">
        <f>G22+G23+G25+G26+G24</f>
        <v>72084.100000000006</v>
      </c>
    </row>
    <row r="22" spans="1:7" ht="15" customHeight="1">
      <c r="A22" s="19" t="s">
        <v>69</v>
      </c>
      <c r="B22" s="19" t="s">
        <v>68</v>
      </c>
      <c r="C22" s="19" t="s">
        <v>47</v>
      </c>
      <c r="D22" s="37">
        <v>15837</v>
      </c>
      <c r="E22" s="39">
        <v>8205.5</v>
      </c>
      <c r="F22" s="36">
        <f t="shared" si="0"/>
        <v>51.812211908821112</v>
      </c>
      <c r="G22" s="39">
        <v>7991.3</v>
      </c>
    </row>
    <row r="23" spans="1:7" ht="14.25" customHeight="1">
      <c r="A23" s="19" t="s">
        <v>70</v>
      </c>
      <c r="B23" s="19" t="s">
        <v>68</v>
      </c>
      <c r="C23" s="19" t="s">
        <v>49</v>
      </c>
      <c r="D23" s="37">
        <v>122259.9</v>
      </c>
      <c r="E23" s="39">
        <v>65789.899999999994</v>
      </c>
      <c r="F23" s="36">
        <f t="shared" si="0"/>
        <v>53.811511378628637</v>
      </c>
      <c r="G23" s="39">
        <v>57108.800000000003</v>
      </c>
    </row>
    <row r="24" spans="1:7" ht="12" customHeight="1">
      <c r="A24" s="19" t="s">
        <v>130</v>
      </c>
      <c r="B24" s="19" t="s">
        <v>68</v>
      </c>
      <c r="C24" s="19" t="s">
        <v>51</v>
      </c>
      <c r="D24" s="37">
        <v>9173</v>
      </c>
      <c r="E24" s="39">
        <v>5479.7</v>
      </c>
      <c r="F24" s="36">
        <f t="shared" si="0"/>
        <v>59.737272429957478</v>
      </c>
      <c r="G24" s="39">
        <v>4527.8</v>
      </c>
    </row>
    <row r="25" spans="1:7" ht="24" customHeight="1">
      <c r="A25" s="19" t="s">
        <v>71</v>
      </c>
      <c r="B25" s="19" t="s">
        <v>68</v>
      </c>
      <c r="C25" s="19" t="s">
        <v>68</v>
      </c>
      <c r="D25" s="37">
        <v>958</v>
      </c>
      <c r="E25" s="39">
        <v>208.2</v>
      </c>
      <c r="F25" s="36">
        <f t="shared" si="0"/>
        <v>21.73277661795407</v>
      </c>
      <c r="G25" s="39">
        <v>574.79999999999995</v>
      </c>
    </row>
    <row r="26" spans="1:7" ht="15" customHeight="1">
      <c r="A26" s="19" t="s">
        <v>72</v>
      </c>
      <c r="B26" s="19" t="s">
        <v>68</v>
      </c>
      <c r="C26" s="19" t="s">
        <v>73</v>
      </c>
      <c r="D26" s="37">
        <v>3767</v>
      </c>
      <c r="E26" s="37">
        <v>1681.5</v>
      </c>
      <c r="F26" s="36">
        <f t="shared" si="0"/>
        <v>44.637642686487922</v>
      </c>
      <c r="G26" s="37">
        <v>1881.4</v>
      </c>
    </row>
    <row r="27" spans="1:7" ht="15" customHeight="1">
      <c r="A27" s="18" t="s">
        <v>92</v>
      </c>
      <c r="B27" s="18" t="s">
        <v>63</v>
      </c>
      <c r="C27" s="18" t="s">
        <v>93</v>
      </c>
      <c r="D27" s="38">
        <f>D28</f>
        <v>6569.6</v>
      </c>
      <c r="E27" s="38">
        <f t="shared" ref="E27" si="4">E28</f>
        <v>3950.7</v>
      </c>
      <c r="F27" s="36">
        <f t="shared" si="0"/>
        <v>60.136081344374084</v>
      </c>
      <c r="G27" s="38">
        <f t="shared" ref="G27" si="5">G28</f>
        <v>3215.2</v>
      </c>
    </row>
    <row r="28" spans="1:7">
      <c r="A28" s="19" t="s">
        <v>74</v>
      </c>
      <c r="B28" s="19" t="s">
        <v>63</v>
      </c>
      <c r="C28" s="19" t="s">
        <v>47</v>
      </c>
      <c r="D28" s="37">
        <v>6569.6</v>
      </c>
      <c r="E28" s="39">
        <v>3950.7</v>
      </c>
      <c r="F28" s="36">
        <f t="shared" si="0"/>
        <v>60.136081344374084</v>
      </c>
      <c r="G28" s="39">
        <v>3215.2</v>
      </c>
    </row>
    <row r="29" spans="1:7" ht="15" customHeight="1">
      <c r="A29" s="18" t="s">
        <v>77</v>
      </c>
      <c r="B29" s="18" t="s">
        <v>78</v>
      </c>
      <c r="C29" s="18" t="s">
        <v>93</v>
      </c>
      <c r="D29" s="38">
        <f>D30+D31+D32+D33</f>
        <v>12596</v>
      </c>
      <c r="E29" s="38">
        <f t="shared" ref="E29" si="6">E30+E31+E32+E33</f>
        <v>2185.8999999999996</v>
      </c>
      <c r="F29" s="36">
        <f t="shared" si="0"/>
        <v>17.353921879961888</v>
      </c>
      <c r="G29" s="38">
        <f t="shared" ref="G29" si="7">G30+G31+G32+G33</f>
        <v>3218</v>
      </c>
    </row>
    <row r="30" spans="1:7" ht="12.75" customHeight="1">
      <c r="A30" s="19" t="s">
        <v>79</v>
      </c>
      <c r="B30" s="19" t="s">
        <v>78</v>
      </c>
      <c r="C30" s="19" t="s">
        <v>47</v>
      </c>
      <c r="D30" s="37">
        <v>600</v>
      </c>
      <c r="E30" s="37">
        <v>210.6</v>
      </c>
      <c r="F30" s="36">
        <f t="shared" si="0"/>
        <v>35.099999999999994</v>
      </c>
      <c r="G30" s="37">
        <v>275.5</v>
      </c>
    </row>
    <row r="31" spans="1:7" ht="15.75" customHeight="1">
      <c r="A31" s="19" t="s">
        <v>80</v>
      </c>
      <c r="B31" s="19" t="s">
        <v>78</v>
      </c>
      <c r="C31" s="19" t="s">
        <v>51</v>
      </c>
      <c r="D31" s="37">
        <v>747.2</v>
      </c>
      <c r="E31" s="37">
        <v>42</v>
      </c>
      <c r="F31" s="36">
        <f t="shared" si="0"/>
        <v>5.6209850107066375</v>
      </c>
      <c r="G31" s="37">
        <v>71</v>
      </c>
    </row>
    <row r="32" spans="1:7" ht="12.75" customHeight="1">
      <c r="A32" s="19" t="s">
        <v>81</v>
      </c>
      <c r="B32" s="19" t="s">
        <v>78</v>
      </c>
      <c r="C32" s="19" t="s">
        <v>53</v>
      </c>
      <c r="D32" s="37">
        <v>10694</v>
      </c>
      <c r="E32" s="39">
        <v>1700.8</v>
      </c>
      <c r="F32" s="36">
        <f t="shared" si="0"/>
        <v>15.904245371236206</v>
      </c>
      <c r="G32" s="39">
        <v>2633.7</v>
      </c>
    </row>
    <row r="33" spans="1:7" ht="30" customHeight="1">
      <c r="A33" s="19" t="s">
        <v>82</v>
      </c>
      <c r="B33" s="19" t="s">
        <v>78</v>
      </c>
      <c r="C33" s="19" t="s">
        <v>55</v>
      </c>
      <c r="D33" s="37">
        <v>554.79999999999995</v>
      </c>
      <c r="E33" s="37">
        <v>232.5</v>
      </c>
      <c r="F33" s="36">
        <f t="shared" si="0"/>
        <v>41.906993511175202</v>
      </c>
      <c r="G33" s="37">
        <v>237.8</v>
      </c>
    </row>
    <row r="34" spans="1:7" s="1" customFormat="1" ht="15.75" customHeight="1">
      <c r="A34" s="18" t="s">
        <v>76</v>
      </c>
      <c r="B34" s="18" t="s">
        <v>84</v>
      </c>
      <c r="C34" s="18" t="s">
        <v>93</v>
      </c>
      <c r="D34" s="38">
        <f>D35</f>
        <v>300</v>
      </c>
      <c r="E34" s="38">
        <f t="shared" ref="E34" si="8">E35</f>
        <v>245.4</v>
      </c>
      <c r="F34" s="36">
        <f t="shared" si="0"/>
        <v>81.800000000000011</v>
      </c>
      <c r="G34" s="38">
        <f t="shared" ref="G34" si="9">G35</f>
        <v>191.2</v>
      </c>
    </row>
    <row r="35" spans="1:7" ht="12" customHeight="1">
      <c r="A35" s="19" t="s">
        <v>94</v>
      </c>
      <c r="B35" s="19" t="s">
        <v>84</v>
      </c>
      <c r="C35" s="19" t="s">
        <v>49</v>
      </c>
      <c r="D35" s="37">
        <v>300</v>
      </c>
      <c r="E35" s="37">
        <v>245.4</v>
      </c>
      <c r="F35" s="36">
        <f t="shared" si="0"/>
        <v>81.800000000000011</v>
      </c>
      <c r="G35" s="37">
        <v>191.2</v>
      </c>
    </row>
    <row r="36" spans="1:7" s="1" customFormat="1" ht="15.75" customHeight="1">
      <c r="A36" s="18" t="s">
        <v>95</v>
      </c>
      <c r="B36" s="18" t="s">
        <v>57</v>
      </c>
      <c r="C36" s="18" t="s">
        <v>93</v>
      </c>
      <c r="D36" s="38">
        <f>D37</f>
        <v>1100</v>
      </c>
      <c r="E36" s="38">
        <f t="shared" ref="E36" si="10">E37</f>
        <v>665.9</v>
      </c>
      <c r="F36" s="36">
        <f t="shared" si="0"/>
        <v>60.536363636363632</v>
      </c>
      <c r="G36" s="38">
        <f t="shared" ref="G36" si="11">G37</f>
        <v>747.4</v>
      </c>
    </row>
    <row r="37" spans="1:7" ht="16.5" customHeight="1">
      <c r="A37" s="19" t="s">
        <v>75</v>
      </c>
      <c r="B37" s="19" t="s">
        <v>57</v>
      </c>
      <c r="C37" s="19" t="s">
        <v>47</v>
      </c>
      <c r="D37" s="37">
        <v>1100</v>
      </c>
      <c r="E37" s="37">
        <v>665.9</v>
      </c>
      <c r="F37" s="36">
        <f t="shared" si="0"/>
        <v>60.536363636363632</v>
      </c>
      <c r="G37" s="37">
        <v>747.4</v>
      </c>
    </row>
    <row r="38" spans="1:7" ht="15.75" customHeight="1">
      <c r="A38" s="18" t="s">
        <v>83</v>
      </c>
      <c r="B38" s="18" t="s">
        <v>59</v>
      </c>
      <c r="C38" s="18" t="s">
        <v>93</v>
      </c>
      <c r="D38" s="38">
        <f>D39</f>
        <v>2614.4</v>
      </c>
      <c r="E38" s="38">
        <f t="shared" ref="E38:G38" si="12">E39</f>
        <v>1524.9</v>
      </c>
      <c r="F38" s="36">
        <f t="shared" si="0"/>
        <v>58.326958384332926</v>
      </c>
      <c r="G38" s="38">
        <f t="shared" si="12"/>
        <v>1645.5</v>
      </c>
    </row>
    <row r="39" spans="1:7" ht="16.5" customHeight="1">
      <c r="A39" s="19" t="s">
        <v>85</v>
      </c>
      <c r="B39" s="19" t="s">
        <v>59</v>
      </c>
      <c r="C39" s="19" t="s">
        <v>47</v>
      </c>
      <c r="D39" s="37">
        <v>2614.4</v>
      </c>
      <c r="E39" s="37">
        <v>1524.9</v>
      </c>
      <c r="F39" s="36">
        <f t="shared" si="0"/>
        <v>58.326958384332926</v>
      </c>
      <c r="G39" s="37">
        <v>1645.5</v>
      </c>
    </row>
    <row r="40" spans="1:7" ht="14.25" customHeight="1">
      <c r="A40" s="17" t="s">
        <v>86</v>
      </c>
      <c r="B40" s="18"/>
      <c r="C40" s="18"/>
      <c r="D40" s="38">
        <f>D4+D12+D14+D18+D21+D27+D29+D34+D36+D38</f>
        <v>221668.19999999998</v>
      </c>
      <c r="E40" s="38">
        <f>E4+E12+E14+E18+E21+E27+E29+E34+E36+E38</f>
        <v>102885.69999999997</v>
      </c>
      <c r="F40" s="36">
        <f t="shared" si="0"/>
        <v>46.414280442571368</v>
      </c>
      <c r="G40" s="38">
        <f t="shared" ref="G40" si="13">G4+G12+G14+G18+G21+G27+G29+G34+G36+G38</f>
        <v>94840.7</v>
      </c>
    </row>
    <row r="41" spans="1:7" ht="12.75" customHeight="1">
      <c r="A41" s="17" t="s">
        <v>87</v>
      </c>
      <c r="B41" s="17"/>
      <c r="C41" s="17"/>
      <c r="D41" s="38">
        <v>3494.1</v>
      </c>
      <c r="E41" s="38">
        <v>624.79999999999995</v>
      </c>
      <c r="F41" s="35"/>
      <c r="G41" s="38">
        <v>4960.1000000000004</v>
      </c>
    </row>
    <row r="42" spans="1:7" ht="39" customHeight="1">
      <c r="A42" s="60" t="s">
        <v>88</v>
      </c>
      <c r="B42" s="60"/>
      <c r="C42" s="60"/>
      <c r="D42" s="60"/>
      <c r="E42" s="60"/>
      <c r="F42" s="60"/>
      <c r="G42" s="33"/>
    </row>
    <row r="43" spans="1:7">
      <c r="A43" s="34"/>
      <c r="B43" s="34"/>
      <c r="C43" s="34"/>
      <c r="D43" s="34"/>
      <c r="E43" s="34"/>
      <c r="F43" s="34"/>
      <c r="G43" s="34"/>
    </row>
  </sheetData>
  <mergeCells count="2">
    <mergeCell ref="A1:F2"/>
    <mergeCell ref="A42:F42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selection activeCell="F11" sqref="F11"/>
    </sheetView>
  </sheetViews>
  <sheetFormatPr defaultRowHeight="15"/>
  <cols>
    <col min="1" max="1" width="19.7109375" customWidth="1"/>
    <col min="2" max="2" width="33.7109375" customWidth="1"/>
    <col min="3" max="3" width="8.7109375" customWidth="1"/>
    <col min="4" max="4" width="8.42578125" customWidth="1"/>
    <col min="5" max="5" width="7.85546875" customWidth="1"/>
    <col min="6" max="6" width="9" customWidth="1"/>
  </cols>
  <sheetData>
    <row r="1" spans="1:6" ht="15.75">
      <c r="A1" s="54" t="s">
        <v>145</v>
      </c>
      <c r="B1" s="54"/>
      <c r="C1" s="54"/>
      <c r="D1" s="54"/>
      <c r="E1" s="55"/>
      <c r="F1" s="34"/>
    </row>
    <row r="2" spans="1:6" ht="15" customHeight="1">
      <c r="A2" s="56"/>
      <c r="B2" s="56"/>
      <c r="C2" s="52" t="s">
        <v>0</v>
      </c>
      <c r="D2" s="52" t="s">
        <v>139</v>
      </c>
      <c r="E2" s="58" t="s">
        <v>131</v>
      </c>
      <c r="F2" s="52" t="s">
        <v>132</v>
      </c>
    </row>
    <row r="3" spans="1:6" ht="47.25" customHeight="1">
      <c r="A3" s="57"/>
      <c r="B3" s="57"/>
      <c r="C3" s="53"/>
      <c r="D3" s="53"/>
      <c r="E3" s="58"/>
      <c r="F3" s="53"/>
    </row>
    <row r="4" spans="1:6">
      <c r="A4" s="5" t="s">
        <v>1</v>
      </c>
      <c r="B4" s="6" t="s">
        <v>2</v>
      </c>
      <c r="C4" s="3">
        <f>C5+C18</f>
        <v>90259.5</v>
      </c>
      <c r="D4" s="3">
        <f>D5+D18</f>
        <v>18601.8</v>
      </c>
      <c r="E4" s="7">
        <f t="shared" ref="E4:E45" si="0">D4/C4*100</f>
        <v>20.609243348345601</v>
      </c>
      <c r="F4" s="24">
        <f>F5+F18</f>
        <v>14677.800000000001</v>
      </c>
    </row>
    <row r="5" spans="1:6">
      <c r="A5" s="5"/>
      <c r="B5" s="6" t="s">
        <v>3</v>
      </c>
      <c r="C5" s="3">
        <f>C6+C10+C17+C8+C14</f>
        <v>72362.100000000006</v>
      </c>
      <c r="D5" s="3">
        <f t="shared" ref="D5:F5" si="1">D6+D10+D17+D8+D14</f>
        <v>16097.099999999999</v>
      </c>
      <c r="E5" s="7">
        <f t="shared" si="0"/>
        <v>22.245208472390928</v>
      </c>
      <c r="F5" s="3">
        <f t="shared" si="1"/>
        <v>13400.6</v>
      </c>
    </row>
    <row r="6" spans="1:6">
      <c r="A6" s="5" t="s">
        <v>4</v>
      </c>
      <c r="B6" s="8" t="s">
        <v>5</v>
      </c>
      <c r="C6" s="3">
        <f>C7</f>
        <v>51724</v>
      </c>
      <c r="D6" s="3">
        <f t="shared" ref="D6" si="2">D7</f>
        <v>10567.2</v>
      </c>
      <c r="E6" s="7">
        <f t="shared" si="0"/>
        <v>20.429974479931946</v>
      </c>
      <c r="F6" s="3">
        <f t="shared" ref="F6" si="3">F7</f>
        <v>10901.8</v>
      </c>
    </row>
    <row r="7" spans="1:6">
      <c r="A7" s="9" t="s">
        <v>6</v>
      </c>
      <c r="B7" s="10" t="s">
        <v>7</v>
      </c>
      <c r="C7" s="11">
        <v>51724</v>
      </c>
      <c r="D7" s="11">
        <v>10567.2</v>
      </c>
      <c r="E7" s="7">
        <f t="shared" si="0"/>
        <v>20.429974479931946</v>
      </c>
      <c r="F7" s="11">
        <v>10901.8</v>
      </c>
    </row>
    <row r="8" spans="1:6" ht="39" thickBot="1">
      <c r="A8" s="5" t="s">
        <v>105</v>
      </c>
      <c r="B8" s="21" t="s">
        <v>106</v>
      </c>
      <c r="C8" s="11">
        <f>C9</f>
        <v>3647</v>
      </c>
      <c r="D8" s="11">
        <f>D9</f>
        <v>864.4</v>
      </c>
      <c r="E8" s="7">
        <f t="shared" si="0"/>
        <v>23.701672607622704</v>
      </c>
      <c r="F8" s="11">
        <f t="shared" ref="F8" si="4">F9</f>
        <v>843.9</v>
      </c>
    </row>
    <row r="9" spans="1:6" ht="39" thickBot="1">
      <c r="A9" s="42" t="s">
        <v>108</v>
      </c>
      <c r="B9" s="22" t="s">
        <v>107</v>
      </c>
      <c r="C9" s="25">
        <v>3647</v>
      </c>
      <c r="D9" s="11">
        <v>864.4</v>
      </c>
      <c r="E9" s="7">
        <f t="shared" si="0"/>
        <v>23.701672607622704</v>
      </c>
      <c r="F9" s="11">
        <v>843.9</v>
      </c>
    </row>
    <row r="10" spans="1:6">
      <c r="A10" s="5" t="s">
        <v>8</v>
      </c>
      <c r="B10" s="8" t="s">
        <v>9</v>
      </c>
      <c r="C10" s="26">
        <f>C11+C12+C13</f>
        <v>5169.1000000000004</v>
      </c>
      <c r="D10" s="26">
        <f t="shared" ref="D10:F10" si="5">D11+D12+D13</f>
        <v>922.3</v>
      </c>
      <c r="E10" s="7">
        <f t="shared" si="0"/>
        <v>17.84256446963688</v>
      </c>
      <c r="F10" s="26">
        <f t="shared" si="5"/>
        <v>1521.7</v>
      </c>
    </row>
    <row r="11" spans="1:6" ht="32.25" customHeight="1">
      <c r="A11" s="9" t="s">
        <v>10</v>
      </c>
      <c r="B11" s="12" t="s">
        <v>11</v>
      </c>
      <c r="C11" s="11">
        <v>4500</v>
      </c>
      <c r="D11" s="11">
        <v>557.4</v>
      </c>
      <c r="E11" s="7">
        <f t="shared" si="0"/>
        <v>12.386666666666667</v>
      </c>
      <c r="F11" s="11">
        <v>1222.9000000000001</v>
      </c>
    </row>
    <row r="12" spans="1:6" ht="15" customHeight="1">
      <c r="A12" s="9" t="s">
        <v>12</v>
      </c>
      <c r="B12" s="12" t="s">
        <v>13</v>
      </c>
      <c r="C12" s="11">
        <v>602.1</v>
      </c>
      <c r="D12" s="11">
        <v>325</v>
      </c>
      <c r="E12" s="7">
        <f t="shared" si="0"/>
        <v>53.977744560704203</v>
      </c>
      <c r="F12" s="11">
        <v>248.7</v>
      </c>
    </row>
    <row r="13" spans="1:6" ht="38.25" customHeight="1">
      <c r="A13" s="9" t="s">
        <v>112</v>
      </c>
      <c r="B13" s="12" t="s">
        <v>113</v>
      </c>
      <c r="C13" s="11">
        <v>67</v>
      </c>
      <c r="D13" s="11">
        <v>39.9</v>
      </c>
      <c r="E13" s="7">
        <f t="shared" si="0"/>
        <v>59.552238805970148</v>
      </c>
      <c r="F13" s="11">
        <v>50.1</v>
      </c>
    </row>
    <row r="14" spans="1:6" ht="21.75" customHeight="1">
      <c r="A14" s="5" t="s">
        <v>147</v>
      </c>
      <c r="B14" s="4" t="s">
        <v>148</v>
      </c>
      <c r="C14" s="11">
        <f>C15+C16</f>
        <v>11173</v>
      </c>
      <c r="D14" s="11">
        <f t="shared" ref="D14:F14" si="6">D15+D16</f>
        <v>3533.9</v>
      </c>
      <c r="E14" s="7">
        <f t="shared" si="0"/>
        <v>31.628926877293477</v>
      </c>
      <c r="F14" s="11">
        <f t="shared" si="6"/>
        <v>0</v>
      </c>
    </row>
    <row r="15" spans="1:6" ht="23.25" customHeight="1">
      <c r="A15" s="9" t="s">
        <v>149</v>
      </c>
      <c r="B15" s="12" t="s">
        <v>150</v>
      </c>
      <c r="C15" s="11">
        <v>662</v>
      </c>
      <c r="D15" s="11">
        <v>72</v>
      </c>
      <c r="E15" s="7">
        <f t="shared" si="0"/>
        <v>10.876132930513595</v>
      </c>
      <c r="F15" s="11"/>
    </row>
    <row r="16" spans="1:6" ht="21.75" customHeight="1">
      <c r="A16" s="9" t="s">
        <v>151</v>
      </c>
      <c r="B16" s="12" t="s">
        <v>152</v>
      </c>
      <c r="C16" s="11">
        <v>10511</v>
      </c>
      <c r="D16" s="11">
        <v>3461.9</v>
      </c>
      <c r="E16" s="7">
        <f t="shared" si="0"/>
        <v>32.935971839025783</v>
      </c>
      <c r="F16" s="11"/>
    </row>
    <row r="17" spans="1:6" ht="18" customHeight="1">
      <c r="A17" s="5" t="s">
        <v>14</v>
      </c>
      <c r="B17" s="4" t="s">
        <v>15</v>
      </c>
      <c r="C17" s="3">
        <v>649</v>
      </c>
      <c r="D17" s="3">
        <v>209.3</v>
      </c>
      <c r="E17" s="7">
        <f t="shared" si="0"/>
        <v>32.249614791987675</v>
      </c>
      <c r="F17" s="3">
        <v>133.19999999999999</v>
      </c>
    </row>
    <row r="18" spans="1:6" ht="14.25" customHeight="1">
      <c r="A18" s="5"/>
      <c r="B18" s="4" t="s">
        <v>16</v>
      </c>
      <c r="C18" s="3">
        <f>C19+C20+C21+C22+C23</f>
        <v>17897.400000000001</v>
      </c>
      <c r="D18" s="3">
        <f>D19+D20+D21+D22+D23</f>
        <v>2504.6999999999998</v>
      </c>
      <c r="E18" s="7">
        <f t="shared" si="0"/>
        <v>13.994770190083475</v>
      </c>
      <c r="F18" s="3">
        <f t="shared" ref="F18" si="7">F19+F20+F21+F22+F23</f>
        <v>1277.2</v>
      </c>
    </row>
    <row r="19" spans="1:6" ht="39.75" customHeight="1">
      <c r="A19" s="5" t="s">
        <v>17</v>
      </c>
      <c r="B19" s="4" t="s">
        <v>18</v>
      </c>
      <c r="C19" s="3">
        <v>7188</v>
      </c>
      <c r="D19" s="3">
        <v>1217.5999999999999</v>
      </c>
      <c r="E19" s="7">
        <f t="shared" si="0"/>
        <v>16.939343350027823</v>
      </c>
      <c r="F19" s="3">
        <v>1001.7</v>
      </c>
    </row>
    <row r="20" spans="1:6" ht="33" customHeight="1">
      <c r="A20" s="5" t="s">
        <v>19</v>
      </c>
      <c r="B20" s="4" t="s">
        <v>20</v>
      </c>
      <c r="C20" s="3">
        <v>141</v>
      </c>
      <c r="D20" s="3">
        <v>5.9</v>
      </c>
      <c r="E20" s="7">
        <f t="shared" si="0"/>
        <v>4.1843971631205683</v>
      </c>
      <c r="F20" s="3">
        <v>16.100000000000001</v>
      </c>
    </row>
    <row r="21" spans="1:6" ht="27" customHeight="1">
      <c r="A21" s="5" t="s">
        <v>21</v>
      </c>
      <c r="B21" s="4" t="s">
        <v>22</v>
      </c>
      <c r="C21" s="3">
        <v>9781.4</v>
      </c>
      <c r="D21" s="3">
        <v>1134.5</v>
      </c>
      <c r="E21" s="7">
        <f t="shared" si="0"/>
        <v>11.598544175680374</v>
      </c>
      <c r="F21" s="3">
        <v>117</v>
      </c>
    </row>
    <row r="22" spans="1:6" ht="17.25" customHeight="1">
      <c r="A22" s="5" t="s">
        <v>23</v>
      </c>
      <c r="B22" s="4" t="s">
        <v>24</v>
      </c>
      <c r="C22" s="3">
        <v>6</v>
      </c>
      <c r="D22" s="3">
        <v>0.2</v>
      </c>
      <c r="E22" s="7">
        <f t="shared" si="0"/>
        <v>3.3333333333333335</v>
      </c>
      <c r="F22" s="3">
        <v>2.6</v>
      </c>
    </row>
    <row r="23" spans="1:6" ht="20.25" customHeight="1">
      <c r="A23" s="5" t="s">
        <v>25</v>
      </c>
      <c r="B23" s="4" t="s">
        <v>26</v>
      </c>
      <c r="C23" s="3">
        <v>781</v>
      </c>
      <c r="D23" s="3">
        <v>146.5</v>
      </c>
      <c r="E23" s="7">
        <f t="shared" si="0"/>
        <v>18.758002560819463</v>
      </c>
      <c r="F23" s="3">
        <v>139.80000000000001</v>
      </c>
    </row>
    <row r="24" spans="1:6" ht="19.5" customHeight="1">
      <c r="A24" s="13" t="s">
        <v>101</v>
      </c>
      <c r="B24" s="4" t="s">
        <v>102</v>
      </c>
      <c r="C24" s="3">
        <f>C25</f>
        <v>133580.29999999999</v>
      </c>
      <c r="D24" s="3">
        <f t="shared" ref="D24" si="8">D25</f>
        <v>29769.300000000003</v>
      </c>
      <c r="E24" s="7">
        <f t="shared" si="0"/>
        <v>22.285696318993146</v>
      </c>
      <c r="F24" s="3">
        <f>F25+F44</f>
        <v>28593.800000000003</v>
      </c>
    </row>
    <row r="25" spans="1:6" s="2" customFormat="1" ht="29.25" customHeight="1">
      <c r="A25" s="5" t="s">
        <v>27</v>
      </c>
      <c r="B25" s="4" t="s">
        <v>100</v>
      </c>
      <c r="C25" s="3">
        <f>C26+C29+C32+C42</f>
        <v>133580.29999999999</v>
      </c>
      <c r="D25" s="3">
        <f>D26+D29+D32+D42</f>
        <v>29769.300000000003</v>
      </c>
      <c r="E25" s="7">
        <f t="shared" si="0"/>
        <v>22.285696318993146</v>
      </c>
      <c r="F25" s="24">
        <f>F26+F32+F42+F29</f>
        <v>28594.100000000002</v>
      </c>
    </row>
    <row r="26" spans="1:6" ht="38.25" customHeight="1">
      <c r="A26" s="13" t="s">
        <v>114</v>
      </c>
      <c r="B26" s="14" t="s">
        <v>28</v>
      </c>
      <c r="C26" s="15">
        <f>C27+C28</f>
        <v>19902</v>
      </c>
      <c r="D26" s="15">
        <f>D27+D28</f>
        <v>6044.5</v>
      </c>
      <c r="E26" s="7">
        <f t="shared" si="0"/>
        <v>30.371319465380363</v>
      </c>
      <c r="F26" s="15">
        <f>F27+F28</f>
        <v>6864.2000000000007</v>
      </c>
    </row>
    <row r="27" spans="1:6" ht="28.5" customHeight="1">
      <c r="A27" s="9" t="s">
        <v>115</v>
      </c>
      <c r="B27" s="12" t="s">
        <v>29</v>
      </c>
      <c r="C27" s="11">
        <v>12828</v>
      </c>
      <c r="D27" s="11">
        <v>4276</v>
      </c>
      <c r="E27" s="7">
        <f t="shared" si="0"/>
        <v>33.333333333333329</v>
      </c>
      <c r="F27" s="11">
        <v>5730.8</v>
      </c>
    </row>
    <row r="28" spans="1:6" ht="44.25" customHeight="1">
      <c r="A28" s="9" t="s">
        <v>133</v>
      </c>
      <c r="B28" s="12" t="s">
        <v>104</v>
      </c>
      <c r="C28" s="11">
        <v>7074</v>
      </c>
      <c r="D28" s="11">
        <v>1768.5</v>
      </c>
      <c r="E28" s="7">
        <f t="shared" si="0"/>
        <v>25</v>
      </c>
      <c r="F28" s="11">
        <v>1133.4000000000001</v>
      </c>
    </row>
    <row r="29" spans="1:6" ht="25.5" customHeight="1">
      <c r="A29" s="13" t="s">
        <v>116</v>
      </c>
      <c r="B29" s="14" t="s">
        <v>30</v>
      </c>
      <c r="C29" s="15">
        <f>C31+C30</f>
        <v>16415.099999999999</v>
      </c>
      <c r="D29" s="15">
        <f t="shared" ref="D29:F29" si="9">D31+D30</f>
        <v>933.2</v>
      </c>
      <c r="E29" s="7">
        <f t="shared" si="0"/>
        <v>5.6850095339047595</v>
      </c>
      <c r="F29" s="15">
        <f t="shared" si="9"/>
        <v>1012.5</v>
      </c>
    </row>
    <row r="30" spans="1:6" ht="54" customHeight="1">
      <c r="A30" s="9" t="s">
        <v>135</v>
      </c>
      <c r="B30" s="12" t="s">
        <v>136</v>
      </c>
      <c r="C30" s="11">
        <v>15000</v>
      </c>
      <c r="D30" s="11"/>
      <c r="E30" s="41"/>
      <c r="F30" s="11"/>
    </row>
    <row r="31" spans="1:6" ht="14.25" customHeight="1">
      <c r="A31" s="9" t="s">
        <v>117</v>
      </c>
      <c r="B31" s="12" t="s">
        <v>31</v>
      </c>
      <c r="C31" s="11">
        <v>1415.1</v>
      </c>
      <c r="D31" s="11">
        <v>933.2</v>
      </c>
      <c r="E31" s="7">
        <f t="shared" si="0"/>
        <v>65.945869549855146</v>
      </c>
      <c r="F31" s="27">
        <v>1012.5</v>
      </c>
    </row>
    <row r="32" spans="1:6" ht="42" customHeight="1">
      <c r="A32" s="13" t="s">
        <v>118</v>
      </c>
      <c r="B32" s="14" t="s">
        <v>32</v>
      </c>
      <c r="C32" s="15">
        <f>C33+C34+C35+C36+C37+C38+C40+C41+C39</f>
        <v>96741.2</v>
      </c>
      <c r="D32" s="15">
        <f t="shared" ref="D32:F32" si="10">D33+D34+D35+D36+D37+D38+D40+D41+D39</f>
        <v>22767.600000000002</v>
      </c>
      <c r="E32" s="7">
        <f t="shared" si="0"/>
        <v>23.534543710435681</v>
      </c>
      <c r="F32" s="15">
        <f t="shared" si="10"/>
        <v>20717.400000000001</v>
      </c>
    </row>
    <row r="33" spans="1:6" ht="24.75" customHeight="1">
      <c r="A33" s="9" t="s">
        <v>119</v>
      </c>
      <c r="B33" s="12" t="s">
        <v>35</v>
      </c>
      <c r="C33" s="11">
        <v>2312.4</v>
      </c>
      <c r="D33" s="11">
        <v>412.4</v>
      </c>
      <c r="E33" s="7">
        <f t="shared" si="0"/>
        <v>17.834284725825981</v>
      </c>
      <c r="F33" s="11">
        <v>419.9</v>
      </c>
    </row>
    <row r="34" spans="1:6" ht="25.5" customHeight="1">
      <c r="A34" s="9" t="s">
        <v>120</v>
      </c>
      <c r="B34" s="12" t="s">
        <v>36</v>
      </c>
      <c r="C34" s="11">
        <v>4110.2</v>
      </c>
      <c r="D34" s="11">
        <v>1184.2</v>
      </c>
      <c r="E34" s="7">
        <f t="shared" si="0"/>
        <v>28.811250060824296</v>
      </c>
      <c r="F34" s="11">
        <v>1186.2</v>
      </c>
    </row>
    <row r="35" spans="1:6" ht="36.75" customHeight="1">
      <c r="A35" s="9" t="s">
        <v>121</v>
      </c>
      <c r="B35" s="12" t="s">
        <v>37</v>
      </c>
      <c r="C35" s="11">
        <v>4906.2</v>
      </c>
      <c r="D35" s="11">
        <v>641</v>
      </c>
      <c r="E35" s="7">
        <f t="shared" si="0"/>
        <v>13.065101300395417</v>
      </c>
      <c r="F35" s="11">
        <v>681.7</v>
      </c>
    </row>
    <row r="36" spans="1:6" ht="42" customHeight="1" thickBot="1">
      <c r="A36" s="9" t="s">
        <v>122</v>
      </c>
      <c r="B36" s="12" t="s">
        <v>38</v>
      </c>
      <c r="C36" s="11">
        <v>468</v>
      </c>
      <c r="D36" s="11">
        <v>144.5</v>
      </c>
      <c r="E36" s="7">
        <f t="shared" si="0"/>
        <v>30.876068376068378</v>
      </c>
      <c r="F36" s="11">
        <v>132.6</v>
      </c>
    </row>
    <row r="37" spans="1:6" ht="67.5" customHeight="1" thickBot="1">
      <c r="A37" s="9" t="s">
        <v>123</v>
      </c>
      <c r="B37" s="20" t="s">
        <v>141</v>
      </c>
      <c r="C37" s="11">
        <v>4742</v>
      </c>
      <c r="D37" s="11"/>
      <c r="E37" s="7">
        <f t="shared" si="0"/>
        <v>0</v>
      </c>
      <c r="F37" s="11"/>
    </row>
    <row r="38" spans="1:6" ht="24.75" customHeight="1">
      <c r="A38" s="9" t="s">
        <v>124</v>
      </c>
      <c r="B38" s="12" t="s">
        <v>33</v>
      </c>
      <c r="C38" s="11">
        <v>688.1</v>
      </c>
      <c r="D38" s="11">
        <v>172</v>
      </c>
      <c r="E38" s="7">
        <f t="shared" si="0"/>
        <v>24.996366807150121</v>
      </c>
      <c r="F38" s="11">
        <v>162.6</v>
      </c>
    </row>
    <row r="39" spans="1:6" ht="82.5" customHeight="1">
      <c r="A39" s="9" t="s">
        <v>140</v>
      </c>
      <c r="B39" s="12" t="s">
        <v>142</v>
      </c>
      <c r="C39" s="11">
        <v>38</v>
      </c>
      <c r="D39" s="11">
        <v>38</v>
      </c>
      <c r="E39" s="7">
        <f t="shared" si="0"/>
        <v>100</v>
      </c>
      <c r="F39" s="27"/>
    </row>
    <row r="40" spans="1:6" ht="54.75" customHeight="1">
      <c r="A40" s="9" t="s">
        <v>125</v>
      </c>
      <c r="B40" s="12" t="s">
        <v>34</v>
      </c>
      <c r="C40" s="11">
        <v>307.8</v>
      </c>
      <c r="D40" s="11">
        <v>49.1</v>
      </c>
      <c r="E40" s="7">
        <f t="shared" si="0"/>
        <v>15.951916829109811</v>
      </c>
      <c r="F40" s="28"/>
    </row>
    <row r="41" spans="1:6">
      <c r="A41" s="9" t="s">
        <v>126</v>
      </c>
      <c r="B41" s="12" t="s">
        <v>39</v>
      </c>
      <c r="C41" s="11">
        <v>79168.5</v>
      </c>
      <c r="D41" s="11">
        <v>20126.400000000001</v>
      </c>
      <c r="E41" s="7">
        <f t="shared" si="0"/>
        <v>25.422232327251372</v>
      </c>
      <c r="F41" s="11">
        <v>18134.400000000001</v>
      </c>
    </row>
    <row r="42" spans="1:6" ht="14.25" customHeight="1">
      <c r="A42" s="13" t="s">
        <v>134</v>
      </c>
      <c r="B42" s="14" t="s">
        <v>40</v>
      </c>
      <c r="C42" s="15">
        <f>C43</f>
        <v>522</v>
      </c>
      <c r="D42" s="15">
        <f t="shared" ref="D42:F42" si="11">D43</f>
        <v>24</v>
      </c>
      <c r="E42" s="7">
        <f t="shared" si="0"/>
        <v>4.5977011494252871</v>
      </c>
      <c r="F42" s="15">
        <f t="shared" si="11"/>
        <v>0</v>
      </c>
    </row>
    <row r="43" spans="1:6" s="2" customFormat="1" ht="31.5" customHeight="1">
      <c r="A43" s="9" t="s">
        <v>128</v>
      </c>
      <c r="B43" s="12" t="s">
        <v>99</v>
      </c>
      <c r="C43" s="11">
        <v>522</v>
      </c>
      <c r="D43" s="11">
        <v>24</v>
      </c>
      <c r="E43" s="7">
        <f t="shared" si="0"/>
        <v>4.5977011494252871</v>
      </c>
      <c r="F43" s="11"/>
    </row>
    <row r="44" spans="1:6" s="2" customFormat="1" ht="55.5" customHeight="1">
      <c r="A44" s="13" t="s">
        <v>110</v>
      </c>
      <c r="B44" s="14" t="s">
        <v>111</v>
      </c>
      <c r="C44" s="11"/>
      <c r="D44" s="11"/>
      <c r="E44" s="7"/>
      <c r="F44" s="11">
        <v>-0.3</v>
      </c>
    </row>
    <row r="45" spans="1:6" ht="16.5" customHeight="1">
      <c r="A45" s="3"/>
      <c r="B45" s="4" t="s">
        <v>41</v>
      </c>
      <c r="C45" s="3">
        <f>C4+C24</f>
        <v>223839.8</v>
      </c>
      <c r="D45" s="3">
        <f>D4+D24</f>
        <v>48371.100000000006</v>
      </c>
      <c r="E45" s="7">
        <f t="shared" si="0"/>
        <v>21.60969586284477</v>
      </c>
      <c r="F45" s="24">
        <f>F4+F24</f>
        <v>43271.600000000006</v>
      </c>
    </row>
  </sheetData>
  <mergeCells count="7">
    <mergeCell ref="F2:F3"/>
    <mergeCell ref="A1:E1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7"/>
  <sheetViews>
    <sheetView topLeftCell="A30" workbookViewId="0">
      <selection activeCell="E45" sqref="E45"/>
    </sheetView>
  </sheetViews>
  <sheetFormatPr defaultRowHeight="15"/>
  <cols>
    <col min="1" max="1" width="35" customWidth="1"/>
    <col min="2" max="2" width="6.28515625" customWidth="1"/>
    <col min="3" max="3" width="5.42578125" customWidth="1"/>
    <col min="4" max="4" width="11.140625" customWidth="1"/>
    <col min="5" max="5" width="10.85546875" customWidth="1"/>
    <col min="7" max="7" width="11.5703125" customWidth="1"/>
  </cols>
  <sheetData>
    <row r="1" spans="1:7">
      <c r="A1" s="59" t="s">
        <v>146</v>
      </c>
      <c r="B1" s="59"/>
      <c r="C1" s="59"/>
      <c r="D1" s="59"/>
      <c r="E1" s="59"/>
      <c r="F1" s="59"/>
      <c r="G1" s="16"/>
    </row>
    <row r="2" spans="1:7">
      <c r="A2" s="59"/>
      <c r="B2" s="59"/>
      <c r="C2" s="59"/>
      <c r="D2" s="59"/>
      <c r="E2" s="59"/>
      <c r="F2" s="59"/>
      <c r="G2" s="16"/>
    </row>
    <row r="3" spans="1:7" ht="49.5" customHeight="1">
      <c r="A3" s="29" t="s">
        <v>42</v>
      </c>
      <c r="B3" s="29" t="s">
        <v>43</v>
      </c>
      <c r="C3" s="29" t="s">
        <v>44</v>
      </c>
      <c r="D3" s="30" t="s">
        <v>103</v>
      </c>
      <c r="E3" s="30" t="s">
        <v>144</v>
      </c>
      <c r="F3" s="31" t="s">
        <v>45</v>
      </c>
      <c r="G3" s="32" t="s">
        <v>129</v>
      </c>
    </row>
    <row r="4" spans="1:7" ht="13.5" customHeight="1">
      <c r="A4" s="17" t="s">
        <v>46</v>
      </c>
      <c r="B4" s="18" t="s">
        <v>47</v>
      </c>
      <c r="C4" s="18" t="s">
        <v>93</v>
      </c>
      <c r="D4" s="35">
        <f>D5+D6+D7+D9+D10+D11+D8</f>
        <v>37599.4</v>
      </c>
      <c r="E4" s="35">
        <f>E5+E6+E7+E9+E10+E11+E8</f>
        <v>7975.8</v>
      </c>
      <c r="F4" s="36">
        <f t="shared" ref="F4:F43" si="0">E4/D4*100</f>
        <v>21.212572541051188</v>
      </c>
      <c r="G4" s="35">
        <f>G5+G6+G7+G9+G10+G11</f>
        <v>4895.2</v>
      </c>
    </row>
    <row r="5" spans="1:7" ht="41.25" customHeight="1">
      <c r="A5" s="23" t="s">
        <v>48</v>
      </c>
      <c r="B5" s="19" t="s">
        <v>47</v>
      </c>
      <c r="C5" s="19" t="s">
        <v>49</v>
      </c>
      <c r="D5" s="37">
        <v>5348.1</v>
      </c>
      <c r="E5" s="37">
        <v>1031.4000000000001</v>
      </c>
      <c r="F5" s="36">
        <f t="shared" si="0"/>
        <v>19.285353677006789</v>
      </c>
      <c r="G5" s="37">
        <v>231.6</v>
      </c>
    </row>
    <row r="6" spans="1:7" ht="37.5" customHeight="1">
      <c r="A6" s="23" t="s">
        <v>50</v>
      </c>
      <c r="B6" s="19" t="s">
        <v>47</v>
      </c>
      <c r="C6" s="19" t="s">
        <v>51</v>
      </c>
      <c r="D6" s="37">
        <v>482</v>
      </c>
      <c r="E6" s="37">
        <v>86.3</v>
      </c>
      <c r="F6" s="36">
        <f t="shared" si="0"/>
        <v>17.904564315352697</v>
      </c>
      <c r="G6" s="37">
        <v>108.3</v>
      </c>
    </row>
    <row r="7" spans="1:7" ht="24.75" customHeight="1">
      <c r="A7" s="23" t="s">
        <v>52</v>
      </c>
      <c r="B7" s="19" t="s">
        <v>47</v>
      </c>
      <c r="C7" s="19" t="s">
        <v>53</v>
      </c>
      <c r="D7" s="37">
        <v>25440</v>
      </c>
      <c r="E7" s="37">
        <v>5647.2</v>
      </c>
      <c r="F7" s="36">
        <f t="shared" si="0"/>
        <v>22.19811320754717</v>
      </c>
      <c r="G7" s="37">
        <v>3548.4</v>
      </c>
    </row>
    <row r="8" spans="1:7" ht="17.25" customHeight="1">
      <c r="A8" s="23" t="s">
        <v>137</v>
      </c>
      <c r="B8" s="19" t="s">
        <v>47</v>
      </c>
      <c r="C8" s="19" t="s">
        <v>61</v>
      </c>
      <c r="D8" s="37">
        <v>38</v>
      </c>
      <c r="E8" s="37"/>
      <c r="F8" s="36"/>
      <c r="G8" s="37"/>
    </row>
    <row r="9" spans="1:7" ht="39" customHeight="1">
      <c r="A9" s="23" t="s">
        <v>54</v>
      </c>
      <c r="B9" s="19" t="s">
        <v>47</v>
      </c>
      <c r="C9" s="19" t="s">
        <v>55</v>
      </c>
      <c r="D9" s="37">
        <v>3542</v>
      </c>
      <c r="E9" s="37">
        <v>794.1</v>
      </c>
      <c r="F9" s="36">
        <f t="shared" si="0"/>
        <v>22.419536984754377</v>
      </c>
      <c r="G9" s="37">
        <v>869.5</v>
      </c>
    </row>
    <row r="10" spans="1:7" ht="15" customHeight="1">
      <c r="A10" s="23" t="s">
        <v>56</v>
      </c>
      <c r="B10" s="19" t="s">
        <v>47</v>
      </c>
      <c r="C10" s="19" t="s">
        <v>84</v>
      </c>
      <c r="D10" s="37">
        <v>667</v>
      </c>
      <c r="E10" s="37"/>
      <c r="F10" s="36">
        <f t="shared" si="0"/>
        <v>0</v>
      </c>
      <c r="G10" s="37"/>
    </row>
    <row r="11" spans="1:7" ht="13.5" customHeight="1">
      <c r="A11" s="23" t="s">
        <v>58</v>
      </c>
      <c r="B11" s="19" t="s">
        <v>47</v>
      </c>
      <c r="C11" s="19" t="s">
        <v>89</v>
      </c>
      <c r="D11" s="37">
        <v>2082.3000000000002</v>
      </c>
      <c r="E11" s="37">
        <v>416.8</v>
      </c>
      <c r="F11" s="36">
        <f t="shared" si="0"/>
        <v>20.01632809873697</v>
      </c>
      <c r="G11" s="37">
        <v>137.4</v>
      </c>
    </row>
    <row r="12" spans="1:7" s="1" customFormat="1" ht="15.75" customHeight="1">
      <c r="A12" s="17" t="s">
        <v>90</v>
      </c>
      <c r="B12" s="18" t="s">
        <v>49</v>
      </c>
      <c r="C12" s="18" t="s">
        <v>93</v>
      </c>
      <c r="D12" s="38">
        <f>D13</f>
        <v>688.1</v>
      </c>
      <c r="E12" s="38">
        <f t="shared" ref="E12" si="1">E13</f>
        <v>117.2</v>
      </c>
      <c r="F12" s="36">
        <f t="shared" si="0"/>
        <v>17.032408080220897</v>
      </c>
      <c r="G12" s="38">
        <f t="shared" ref="G12" si="2">G13</f>
        <v>162.6</v>
      </c>
    </row>
    <row r="13" spans="1:7" ht="16.5" customHeight="1">
      <c r="A13" s="23" t="s">
        <v>91</v>
      </c>
      <c r="B13" s="19" t="s">
        <v>49</v>
      </c>
      <c r="C13" s="19" t="s">
        <v>51</v>
      </c>
      <c r="D13" s="37">
        <v>688.1</v>
      </c>
      <c r="E13" s="38">
        <v>117.2</v>
      </c>
      <c r="F13" s="36">
        <f t="shared" si="0"/>
        <v>17.032408080220897</v>
      </c>
      <c r="G13" s="38">
        <v>162.6</v>
      </c>
    </row>
    <row r="14" spans="1:7" ht="16.5" customHeight="1">
      <c r="A14" s="43" t="s">
        <v>153</v>
      </c>
      <c r="B14" s="44" t="s">
        <v>51</v>
      </c>
      <c r="C14" s="44" t="s">
        <v>93</v>
      </c>
      <c r="D14" s="37">
        <f>D15+D16</f>
        <v>142</v>
      </c>
      <c r="E14" s="37">
        <f t="shared" ref="E14:G14" si="3">E15+E16</f>
        <v>0.5</v>
      </c>
      <c r="F14" s="36">
        <f t="shared" si="0"/>
        <v>0.35211267605633806</v>
      </c>
      <c r="G14" s="37">
        <f t="shared" si="3"/>
        <v>0</v>
      </c>
    </row>
    <row r="15" spans="1:7" ht="16.5" customHeight="1">
      <c r="A15" s="45" t="s">
        <v>154</v>
      </c>
      <c r="B15" s="46" t="s">
        <v>51</v>
      </c>
      <c r="C15" s="46" t="s">
        <v>78</v>
      </c>
      <c r="D15" s="37">
        <v>122</v>
      </c>
      <c r="E15" s="38">
        <v>0.5</v>
      </c>
      <c r="F15" s="36">
        <f t="shared" si="0"/>
        <v>0.4098360655737705</v>
      </c>
      <c r="G15" s="38"/>
    </row>
    <row r="16" spans="1:7" ht="41.25" customHeight="1">
      <c r="A16" s="23" t="s">
        <v>155</v>
      </c>
      <c r="B16" s="19" t="s">
        <v>51</v>
      </c>
      <c r="C16" s="19" t="s">
        <v>59</v>
      </c>
      <c r="D16" s="37">
        <v>20</v>
      </c>
      <c r="E16" s="38"/>
      <c r="F16" s="36">
        <f t="shared" si="0"/>
        <v>0</v>
      </c>
      <c r="G16" s="38"/>
    </row>
    <row r="17" spans="1:7" ht="12.75" customHeight="1">
      <c r="A17" s="17" t="s">
        <v>60</v>
      </c>
      <c r="B17" s="18" t="s">
        <v>53</v>
      </c>
      <c r="C17" s="18" t="s">
        <v>93</v>
      </c>
      <c r="D17" s="38">
        <f>D19+D21+D20+D18</f>
        <v>22527.200000000001</v>
      </c>
      <c r="E17" s="38">
        <f t="shared" ref="E17:G17" si="4">E19+E21+E20+E18</f>
        <v>1206.9000000000001</v>
      </c>
      <c r="F17" s="36">
        <f t="shared" si="0"/>
        <v>5.3575233495507657</v>
      </c>
      <c r="G17" s="38">
        <f t="shared" si="4"/>
        <v>1284.4000000000001</v>
      </c>
    </row>
    <row r="18" spans="1:7" s="2" customFormat="1" ht="12.75" customHeight="1">
      <c r="A18" s="23" t="s">
        <v>156</v>
      </c>
      <c r="B18" s="19" t="s">
        <v>53</v>
      </c>
      <c r="C18" s="19" t="s">
        <v>61</v>
      </c>
      <c r="D18" s="37">
        <v>141</v>
      </c>
      <c r="E18" s="37"/>
      <c r="F18" s="36">
        <f t="shared" si="0"/>
        <v>0</v>
      </c>
      <c r="G18" s="37"/>
    </row>
    <row r="19" spans="1:7" ht="13.5" customHeight="1">
      <c r="A19" s="19" t="s">
        <v>62</v>
      </c>
      <c r="B19" s="19" t="s">
        <v>53</v>
      </c>
      <c r="C19" s="19" t="s">
        <v>63</v>
      </c>
      <c r="D19" s="37">
        <v>1372</v>
      </c>
      <c r="E19" s="37">
        <v>339.5</v>
      </c>
      <c r="F19" s="36">
        <f t="shared" si="0"/>
        <v>24.744897959183675</v>
      </c>
      <c r="G19" s="37">
        <v>318.5</v>
      </c>
    </row>
    <row r="20" spans="1:7" ht="13.5" customHeight="1">
      <c r="A20" s="19" t="s">
        <v>97</v>
      </c>
      <c r="B20" s="19" t="s">
        <v>53</v>
      </c>
      <c r="C20" s="19" t="s">
        <v>73</v>
      </c>
      <c r="D20" s="37">
        <v>20885.2</v>
      </c>
      <c r="E20" s="37">
        <v>817.4</v>
      </c>
      <c r="F20" s="36">
        <f t="shared" si="0"/>
        <v>3.9137762626165897</v>
      </c>
      <c r="G20" s="37">
        <v>965.9</v>
      </c>
    </row>
    <row r="21" spans="1:7" ht="28.5" customHeight="1">
      <c r="A21" s="19" t="s">
        <v>64</v>
      </c>
      <c r="B21" s="19" t="s">
        <v>53</v>
      </c>
      <c r="C21" s="19" t="s">
        <v>57</v>
      </c>
      <c r="D21" s="37">
        <v>129</v>
      </c>
      <c r="E21" s="37">
        <v>50</v>
      </c>
      <c r="F21" s="36">
        <f t="shared" si="0"/>
        <v>38.759689922480625</v>
      </c>
      <c r="G21" s="37"/>
    </row>
    <row r="22" spans="1:7" ht="15" customHeight="1">
      <c r="A22" s="18" t="s">
        <v>65</v>
      </c>
      <c r="B22" s="18" t="s">
        <v>61</v>
      </c>
      <c r="C22" s="18" t="s">
        <v>93</v>
      </c>
      <c r="D22" s="38">
        <f>D24+D23+D25</f>
        <v>3456.5</v>
      </c>
      <c r="E22" s="38">
        <f t="shared" ref="E22:G22" si="5">E24+E23+E25</f>
        <v>1089.5</v>
      </c>
      <c r="F22" s="36">
        <f t="shared" si="0"/>
        <v>31.520324027195141</v>
      </c>
      <c r="G22" s="38">
        <f t="shared" si="5"/>
        <v>161.30000000000001</v>
      </c>
    </row>
    <row r="23" spans="1:7" s="2" customFormat="1" ht="15" customHeight="1">
      <c r="A23" s="19" t="s">
        <v>96</v>
      </c>
      <c r="B23" s="19" t="s">
        <v>61</v>
      </c>
      <c r="C23" s="19" t="s">
        <v>47</v>
      </c>
      <c r="D23" s="37">
        <v>190</v>
      </c>
      <c r="E23" s="37">
        <v>12.4</v>
      </c>
      <c r="F23" s="36">
        <f t="shared" si="0"/>
        <v>6.5263157894736841</v>
      </c>
      <c r="G23" s="37">
        <v>11.3</v>
      </c>
    </row>
    <row r="24" spans="1:7" ht="13.5" customHeight="1">
      <c r="A24" s="19" t="s">
        <v>66</v>
      </c>
      <c r="B24" s="19" t="s">
        <v>61</v>
      </c>
      <c r="C24" s="19" t="s">
        <v>49</v>
      </c>
      <c r="D24" s="37">
        <v>971.4</v>
      </c>
      <c r="E24" s="37">
        <v>234.6</v>
      </c>
      <c r="F24" s="36">
        <f t="shared" si="0"/>
        <v>24.150710315009267</v>
      </c>
      <c r="G24" s="37">
        <v>150</v>
      </c>
    </row>
    <row r="25" spans="1:7" ht="13.5" customHeight="1">
      <c r="A25" s="19" t="s">
        <v>157</v>
      </c>
      <c r="B25" s="19" t="s">
        <v>61</v>
      </c>
      <c r="C25" s="19" t="s">
        <v>51</v>
      </c>
      <c r="D25" s="37">
        <v>2295.1</v>
      </c>
      <c r="E25" s="37">
        <v>842.5</v>
      </c>
      <c r="F25" s="36">
        <f t="shared" si="0"/>
        <v>36.708640146398849</v>
      </c>
      <c r="G25" s="37"/>
    </row>
    <row r="26" spans="1:7" ht="14.25" customHeight="1">
      <c r="A26" s="18" t="s">
        <v>67</v>
      </c>
      <c r="B26" s="18" t="s">
        <v>68</v>
      </c>
      <c r="C26" s="18" t="s">
        <v>93</v>
      </c>
      <c r="D26" s="38">
        <f>D27+D28+D30+D31+D29</f>
        <v>136465</v>
      </c>
      <c r="E26" s="38">
        <f>E27+E28+E30+E31+E29</f>
        <v>30249.4</v>
      </c>
      <c r="F26" s="36">
        <f t="shared" si="0"/>
        <v>22.166416297219069</v>
      </c>
      <c r="G26" s="38">
        <f t="shared" ref="G26" si="6">G27+G28+G30+G31+G29</f>
        <v>28149.600000000002</v>
      </c>
    </row>
    <row r="27" spans="1:7" ht="15" customHeight="1">
      <c r="A27" s="19" t="s">
        <v>69</v>
      </c>
      <c r="B27" s="19" t="s">
        <v>68</v>
      </c>
      <c r="C27" s="19" t="s">
        <v>47</v>
      </c>
      <c r="D27" s="37">
        <v>15297</v>
      </c>
      <c r="E27" s="39">
        <v>2848.4</v>
      </c>
      <c r="F27" s="36">
        <f t="shared" si="0"/>
        <v>18.620644570830883</v>
      </c>
      <c r="G27" s="39">
        <v>3437.9</v>
      </c>
    </row>
    <row r="28" spans="1:7" ht="14.25" customHeight="1">
      <c r="A28" s="19" t="s">
        <v>70</v>
      </c>
      <c r="B28" s="19" t="s">
        <v>68</v>
      </c>
      <c r="C28" s="19" t="s">
        <v>49</v>
      </c>
      <c r="D28" s="37">
        <v>107342</v>
      </c>
      <c r="E28" s="39">
        <v>24520.3</v>
      </c>
      <c r="F28" s="36">
        <f t="shared" si="0"/>
        <v>22.843155521603844</v>
      </c>
      <c r="G28" s="39">
        <v>22043.3</v>
      </c>
    </row>
    <row r="29" spans="1:7" ht="12" customHeight="1">
      <c r="A29" s="19" t="s">
        <v>130</v>
      </c>
      <c r="B29" s="19" t="s">
        <v>68</v>
      </c>
      <c r="C29" s="19" t="s">
        <v>51</v>
      </c>
      <c r="D29" s="37">
        <v>9062</v>
      </c>
      <c r="E29" s="39">
        <v>2198.1999999999998</v>
      </c>
      <c r="F29" s="36"/>
      <c r="G29" s="39">
        <v>1850</v>
      </c>
    </row>
    <row r="30" spans="1:7" ht="24" customHeight="1">
      <c r="A30" s="19" t="s">
        <v>71</v>
      </c>
      <c r="B30" s="19" t="s">
        <v>68</v>
      </c>
      <c r="C30" s="19" t="s">
        <v>68</v>
      </c>
      <c r="D30" s="37">
        <v>997</v>
      </c>
      <c r="E30" s="39"/>
      <c r="F30" s="36">
        <f t="shared" si="0"/>
        <v>0</v>
      </c>
      <c r="G30" s="39"/>
    </row>
    <row r="31" spans="1:7" ht="15" customHeight="1">
      <c r="A31" s="19" t="s">
        <v>72</v>
      </c>
      <c r="B31" s="19" t="s">
        <v>68</v>
      </c>
      <c r="C31" s="19" t="s">
        <v>73</v>
      </c>
      <c r="D31" s="37">
        <v>3767</v>
      </c>
      <c r="E31" s="37">
        <v>682.5</v>
      </c>
      <c r="F31" s="36">
        <f t="shared" si="0"/>
        <v>18.117865675603927</v>
      </c>
      <c r="G31" s="37">
        <v>818.4</v>
      </c>
    </row>
    <row r="32" spans="1:7" ht="15" customHeight="1">
      <c r="A32" s="18" t="s">
        <v>92</v>
      </c>
      <c r="B32" s="18" t="s">
        <v>63</v>
      </c>
      <c r="C32" s="18" t="s">
        <v>93</v>
      </c>
      <c r="D32" s="38">
        <f>D33</f>
        <v>12929</v>
      </c>
      <c r="E32" s="38">
        <f t="shared" ref="E32" si="7">E33</f>
        <v>4653</v>
      </c>
      <c r="F32" s="36">
        <f t="shared" si="0"/>
        <v>35.9888622476603</v>
      </c>
      <c r="G32" s="38">
        <f t="shared" ref="G32" si="8">G33</f>
        <v>1526.6</v>
      </c>
    </row>
    <row r="33" spans="1:7">
      <c r="A33" s="19" t="s">
        <v>74</v>
      </c>
      <c r="B33" s="19" t="s">
        <v>63</v>
      </c>
      <c r="C33" s="19" t="s">
        <v>47</v>
      </c>
      <c r="D33" s="37">
        <v>12929</v>
      </c>
      <c r="E33" s="39">
        <v>4653</v>
      </c>
      <c r="F33" s="36">
        <f t="shared" si="0"/>
        <v>35.9888622476603</v>
      </c>
      <c r="G33" s="39">
        <v>1526.6</v>
      </c>
    </row>
    <row r="34" spans="1:7" ht="15" customHeight="1">
      <c r="A34" s="18" t="s">
        <v>77</v>
      </c>
      <c r="B34" s="18" t="s">
        <v>78</v>
      </c>
      <c r="C34" s="18" t="s">
        <v>93</v>
      </c>
      <c r="D34" s="38">
        <f>D35+D36+D37+D38</f>
        <v>12831</v>
      </c>
      <c r="E34" s="38">
        <f t="shared" ref="E34" si="9">E35+E36+E37+E38</f>
        <v>1064.8</v>
      </c>
      <c r="F34" s="36">
        <f t="shared" si="0"/>
        <v>8.298651702907021</v>
      </c>
      <c r="G34" s="38">
        <f t="shared" ref="G34" si="10">G35+G36+G37+G38</f>
        <v>958.60000000000014</v>
      </c>
    </row>
    <row r="35" spans="1:7" ht="12.75" customHeight="1">
      <c r="A35" s="19" t="s">
        <v>79</v>
      </c>
      <c r="B35" s="19" t="s">
        <v>78</v>
      </c>
      <c r="C35" s="19" t="s">
        <v>47</v>
      </c>
      <c r="D35" s="37">
        <v>1015.5</v>
      </c>
      <c r="E35" s="37">
        <v>166.2</v>
      </c>
      <c r="F35" s="36">
        <f t="shared" si="0"/>
        <v>16.366322008862628</v>
      </c>
      <c r="G35" s="37">
        <v>120.2</v>
      </c>
    </row>
    <row r="36" spans="1:7" ht="15.75" customHeight="1">
      <c r="A36" s="19" t="s">
        <v>80</v>
      </c>
      <c r="B36" s="19" t="s">
        <v>78</v>
      </c>
      <c r="C36" s="19" t="s">
        <v>51</v>
      </c>
      <c r="D36" s="37">
        <v>563.70000000000005</v>
      </c>
      <c r="E36" s="37">
        <v>53</v>
      </c>
      <c r="F36" s="36">
        <f t="shared" si="0"/>
        <v>9.4021642717757654</v>
      </c>
      <c r="G36" s="37">
        <v>24</v>
      </c>
    </row>
    <row r="37" spans="1:7" ht="12.75" customHeight="1">
      <c r="A37" s="19" t="s">
        <v>81</v>
      </c>
      <c r="B37" s="19" t="s">
        <v>78</v>
      </c>
      <c r="C37" s="19" t="s">
        <v>53</v>
      </c>
      <c r="D37" s="37">
        <v>10697</v>
      </c>
      <c r="E37" s="39">
        <v>746.5</v>
      </c>
      <c r="F37" s="36">
        <f t="shared" si="0"/>
        <v>6.9785921286341965</v>
      </c>
      <c r="G37" s="39">
        <v>712.2</v>
      </c>
    </row>
    <row r="38" spans="1:7" ht="30" customHeight="1">
      <c r="A38" s="19" t="s">
        <v>82</v>
      </c>
      <c r="B38" s="19" t="s">
        <v>78</v>
      </c>
      <c r="C38" s="19" t="s">
        <v>55</v>
      </c>
      <c r="D38" s="37">
        <v>554.79999999999995</v>
      </c>
      <c r="E38" s="37">
        <v>99.1</v>
      </c>
      <c r="F38" s="36">
        <f t="shared" si="0"/>
        <v>17.862292718096612</v>
      </c>
      <c r="G38" s="37">
        <v>102.2</v>
      </c>
    </row>
    <row r="39" spans="1:7" s="1" customFormat="1" ht="15.75" customHeight="1">
      <c r="A39" s="18" t="s">
        <v>76</v>
      </c>
      <c r="B39" s="18" t="s">
        <v>84</v>
      </c>
      <c r="C39" s="18" t="s">
        <v>93</v>
      </c>
      <c r="D39" s="38">
        <f>D40</f>
        <v>490</v>
      </c>
      <c r="E39" s="38">
        <f t="shared" ref="E39" si="11">E40</f>
        <v>157</v>
      </c>
      <c r="F39" s="36">
        <f t="shared" si="0"/>
        <v>32.04081632653061</v>
      </c>
      <c r="G39" s="38">
        <f t="shared" ref="G39" si="12">G40</f>
        <v>129</v>
      </c>
    </row>
    <row r="40" spans="1:7" ht="12" customHeight="1">
      <c r="A40" s="19" t="s">
        <v>94</v>
      </c>
      <c r="B40" s="19" t="s">
        <v>84</v>
      </c>
      <c r="C40" s="19" t="s">
        <v>49</v>
      </c>
      <c r="D40" s="37">
        <v>490</v>
      </c>
      <c r="E40" s="37">
        <v>157</v>
      </c>
      <c r="F40" s="36">
        <f t="shared" si="0"/>
        <v>32.04081632653061</v>
      </c>
      <c r="G40" s="37">
        <v>129</v>
      </c>
    </row>
    <row r="41" spans="1:7" s="1" customFormat="1" ht="15.75" customHeight="1">
      <c r="A41" s="18" t="s">
        <v>95</v>
      </c>
      <c r="B41" s="18" t="s">
        <v>57</v>
      </c>
      <c r="C41" s="18" t="s">
        <v>93</v>
      </c>
      <c r="D41" s="38">
        <f>D42</f>
        <v>1100</v>
      </c>
      <c r="E41" s="38">
        <f t="shared" ref="E41" si="13">E42</f>
        <v>340.3</v>
      </c>
      <c r="F41" s="36">
        <f t="shared" si="0"/>
        <v>30.936363636363641</v>
      </c>
      <c r="G41" s="38">
        <f t="shared" ref="G41" si="14">G42</f>
        <v>400.3</v>
      </c>
    </row>
    <row r="42" spans="1:7" ht="16.5" customHeight="1">
      <c r="A42" s="19" t="s">
        <v>75</v>
      </c>
      <c r="B42" s="19" t="s">
        <v>57</v>
      </c>
      <c r="C42" s="19" t="s">
        <v>47</v>
      </c>
      <c r="D42" s="37">
        <v>1100</v>
      </c>
      <c r="E42" s="37">
        <v>340.3</v>
      </c>
      <c r="F42" s="36">
        <f t="shared" si="0"/>
        <v>30.936363636363641</v>
      </c>
      <c r="G42" s="37">
        <v>400.3</v>
      </c>
    </row>
    <row r="43" spans="1:7" ht="14.25" customHeight="1">
      <c r="A43" s="17" t="s">
        <v>86</v>
      </c>
      <c r="B43" s="18"/>
      <c r="C43" s="18"/>
      <c r="D43" s="38">
        <f>D4+D12+D17+D22+D26+D32+D34+D39+D41+D14</f>
        <v>228228.2</v>
      </c>
      <c r="E43" s="38">
        <f t="shared" ref="E43:G43" si="15">E4+E12+E17+E22+E26+E32+E34+E39+E41+E14</f>
        <v>46854.400000000009</v>
      </c>
      <c r="F43" s="36">
        <f t="shared" si="0"/>
        <v>20.529627802348706</v>
      </c>
      <c r="G43" s="38">
        <f t="shared" si="15"/>
        <v>37667.600000000006</v>
      </c>
    </row>
    <row r="44" spans="1:7" ht="12.75" customHeight="1">
      <c r="A44" s="17" t="s">
        <v>87</v>
      </c>
      <c r="B44" s="17"/>
      <c r="C44" s="17"/>
      <c r="D44" s="38">
        <v>-4388.3999999999996</v>
      </c>
      <c r="E44" s="38">
        <v>-1516.7</v>
      </c>
      <c r="F44" s="35"/>
      <c r="G44" s="40">
        <v>4872.3</v>
      </c>
    </row>
    <row r="45" spans="1:7">
      <c r="A45" s="33"/>
      <c r="B45" s="33"/>
      <c r="C45" s="33"/>
      <c r="D45" s="33"/>
      <c r="E45" s="33"/>
      <c r="F45" s="33"/>
      <c r="G45" s="33"/>
    </row>
    <row r="46" spans="1:7">
      <c r="A46" s="60" t="s">
        <v>88</v>
      </c>
      <c r="B46" s="60"/>
      <c r="C46" s="60"/>
      <c r="D46" s="60"/>
      <c r="E46" s="60"/>
      <c r="F46" s="60"/>
      <c r="G46" s="33"/>
    </row>
    <row r="47" spans="1:7">
      <c r="A47" s="34"/>
      <c r="B47" s="34"/>
      <c r="C47" s="34"/>
      <c r="D47" s="34"/>
      <c r="E47" s="34"/>
      <c r="F47" s="34"/>
      <c r="G47" s="34"/>
    </row>
  </sheetData>
  <mergeCells count="2">
    <mergeCell ref="A1:F2"/>
    <mergeCell ref="A46:F46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"/>
  <sheetViews>
    <sheetView topLeftCell="A43" workbookViewId="0">
      <selection activeCell="F34" sqref="F34:F42"/>
    </sheetView>
  </sheetViews>
  <sheetFormatPr defaultRowHeight="15"/>
  <cols>
    <col min="1" max="1" width="19.7109375" customWidth="1"/>
    <col min="2" max="2" width="33.7109375" customWidth="1"/>
    <col min="3" max="3" width="9.28515625" customWidth="1"/>
    <col min="4" max="4" width="8.7109375" customWidth="1"/>
    <col min="5" max="5" width="7.85546875" customWidth="1"/>
    <col min="6" max="6" width="8.7109375" customWidth="1"/>
  </cols>
  <sheetData>
    <row r="1" spans="1:6" ht="15.75">
      <c r="A1" s="54" t="s">
        <v>172</v>
      </c>
      <c r="B1" s="54"/>
      <c r="C1" s="54"/>
      <c r="D1" s="54"/>
      <c r="E1" s="55"/>
      <c r="F1" s="34"/>
    </row>
    <row r="2" spans="1:6" ht="15" customHeight="1">
      <c r="A2" s="56"/>
      <c r="B2" s="56"/>
      <c r="C2" s="52" t="s">
        <v>0</v>
      </c>
      <c r="D2" s="52" t="s">
        <v>176</v>
      </c>
      <c r="E2" s="58" t="s">
        <v>131</v>
      </c>
      <c r="F2" s="52" t="s">
        <v>177</v>
      </c>
    </row>
    <row r="3" spans="1:6" ht="47.25" customHeight="1">
      <c r="A3" s="57"/>
      <c r="B3" s="57"/>
      <c r="C3" s="53"/>
      <c r="D3" s="53"/>
      <c r="E3" s="58"/>
      <c r="F3" s="53"/>
    </row>
    <row r="4" spans="1:6">
      <c r="A4" s="5" t="s">
        <v>1</v>
      </c>
      <c r="B4" s="6" t="s">
        <v>2</v>
      </c>
      <c r="C4" s="3">
        <f>C5+C15</f>
        <v>68318</v>
      </c>
      <c r="D4" s="3">
        <f>D5+D15</f>
        <v>38433.9</v>
      </c>
      <c r="E4" s="7">
        <f t="shared" ref="E4:E47" si="0">D4/C4*100</f>
        <v>56.257355308996168</v>
      </c>
      <c r="F4" s="3">
        <f>F5+F15</f>
        <v>40585</v>
      </c>
    </row>
    <row r="5" spans="1:6">
      <c r="A5" s="5"/>
      <c r="B5" s="6" t="s">
        <v>3</v>
      </c>
      <c r="C5" s="3">
        <f>C6+C10+C14+C8</f>
        <v>55735</v>
      </c>
      <c r="D5" s="3">
        <f>D6+D10+D14+D8</f>
        <v>30659.4</v>
      </c>
      <c r="E5" s="7">
        <f t="shared" si="0"/>
        <v>55.009240154301608</v>
      </c>
      <c r="F5" s="3">
        <f t="shared" ref="F5" si="1">F6+F10+F14+F8</f>
        <v>33030.1</v>
      </c>
    </row>
    <row r="6" spans="1:6">
      <c r="A6" s="5" t="s">
        <v>4</v>
      </c>
      <c r="B6" s="8" t="s">
        <v>5</v>
      </c>
      <c r="C6" s="3">
        <f>C7</f>
        <v>47172</v>
      </c>
      <c r="D6" s="3">
        <f t="shared" ref="D6" si="2">D7</f>
        <v>25748.400000000001</v>
      </c>
      <c r="E6" s="7">
        <f t="shared" si="0"/>
        <v>54.584075298906129</v>
      </c>
      <c r="F6" s="3">
        <f t="shared" ref="F6" si="3">F7</f>
        <v>27311.4</v>
      </c>
    </row>
    <row r="7" spans="1:6">
      <c r="A7" s="9" t="s">
        <v>6</v>
      </c>
      <c r="B7" s="10" t="s">
        <v>7</v>
      </c>
      <c r="C7" s="11">
        <v>47172</v>
      </c>
      <c r="D7" s="11">
        <v>25748.400000000001</v>
      </c>
      <c r="E7" s="41">
        <f t="shared" si="0"/>
        <v>54.584075298906129</v>
      </c>
      <c r="F7" s="11">
        <v>27311.4</v>
      </c>
    </row>
    <row r="8" spans="1:6" ht="39" thickBot="1">
      <c r="A8" s="5" t="s">
        <v>105</v>
      </c>
      <c r="B8" s="21" t="s">
        <v>106</v>
      </c>
      <c r="C8" s="3">
        <f>C9</f>
        <v>3023</v>
      </c>
      <c r="D8" s="3">
        <f t="shared" ref="D8" si="4">D9</f>
        <v>1789.6</v>
      </c>
      <c r="E8" s="7">
        <f t="shared" si="0"/>
        <v>59.199470724445916</v>
      </c>
      <c r="F8" s="3">
        <v>1664.7</v>
      </c>
    </row>
    <row r="9" spans="1:6" ht="39" thickBot="1">
      <c r="A9" s="42" t="s">
        <v>108</v>
      </c>
      <c r="B9" s="22" t="s">
        <v>107</v>
      </c>
      <c r="C9" s="25">
        <v>3023</v>
      </c>
      <c r="D9" s="11">
        <v>1789.6</v>
      </c>
      <c r="E9" s="41">
        <f t="shared" si="0"/>
        <v>59.199470724445916</v>
      </c>
      <c r="F9" s="11">
        <v>1664.7</v>
      </c>
    </row>
    <row r="10" spans="1:6">
      <c r="A10" s="5" t="s">
        <v>8</v>
      </c>
      <c r="B10" s="8" t="s">
        <v>9</v>
      </c>
      <c r="C10" s="49">
        <f>C11+C12+C13</f>
        <v>4933</v>
      </c>
      <c r="D10" s="49">
        <f t="shared" ref="D10" si="5">D11+D12+D13</f>
        <v>2696.5</v>
      </c>
      <c r="E10" s="7">
        <f t="shared" si="0"/>
        <v>54.662477194405021</v>
      </c>
      <c r="F10" s="3">
        <f>F11+F12+F13</f>
        <v>3727</v>
      </c>
    </row>
    <row r="11" spans="1:6" ht="32.25" customHeight="1">
      <c r="A11" s="9" t="s">
        <v>10</v>
      </c>
      <c r="B11" s="12" t="s">
        <v>11</v>
      </c>
      <c r="C11" s="11">
        <v>4500</v>
      </c>
      <c r="D11" s="11">
        <v>2304</v>
      </c>
      <c r="E11" s="41">
        <f t="shared" si="0"/>
        <v>51.2</v>
      </c>
      <c r="F11" s="11">
        <v>3307.7</v>
      </c>
    </row>
    <row r="12" spans="1:6" ht="15" customHeight="1">
      <c r="A12" s="9" t="s">
        <v>12</v>
      </c>
      <c r="B12" s="12" t="s">
        <v>13</v>
      </c>
      <c r="C12" s="11">
        <v>366</v>
      </c>
      <c r="D12" s="11">
        <v>355.9</v>
      </c>
      <c r="E12" s="41">
        <f t="shared" si="0"/>
        <v>97.240437158469945</v>
      </c>
      <c r="F12" s="11">
        <v>352.5</v>
      </c>
    </row>
    <row r="13" spans="1:6" ht="38.25" customHeight="1">
      <c r="A13" s="9" t="s">
        <v>112</v>
      </c>
      <c r="B13" s="12" t="s">
        <v>113</v>
      </c>
      <c r="C13" s="11">
        <v>67</v>
      </c>
      <c r="D13" s="11">
        <v>36.6</v>
      </c>
      <c r="E13" s="41">
        <f t="shared" si="0"/>
        <v>54.626865671641788</v>
      </c>
      <c r="F13" s="11">
        <v>66.8</v>
      </c>
    </row>
    <row r="14" spans="1:6" ht="18" customHeight="1">
      <c r="A14" s="5" t="s">
        <v>14</v>
      </c>
      <c r="B14" s="4" t="s">
        <v>15</v>
      </c>
      <c r="C14" s="3">
        <v>607</v>
      </c>
      <c r="D14" s="3">
        <v>424.9</v>
      </c>
      <c r="E14" s="7">
        <f t="shared" si="0"/>
        <v>70</v>
      </c>
      <c r="F14" s="3">
        <v>327</v>
      </c>
    </row>
    <row r="15" spans="1:6" ht="14.25" customHeight="1">
      <c r="A15" s="5"/>
      <c r="B15" s="4" t="s">
        <v>16</v>
      </c>
      <c r="C15" s="3">
        <f>C16+C17+C18+C19+C20</f>
        <v>12583</v>
      </c>
      <c r="D15" s="3">
        <f>D16+D17+D18+D19+D20+D21</f>
        <v>7774.4999999999991</v>
      </c>
      <c r="E15" s="7">
        <f t="shared" si="0"/>
        <v>61.785742668679958</v>
      </c>
      <c r="F15" s="3">
        <f t="shared" ref="F15" si="6">F16+F17+F18+F19+F20+F21</f>
        <v>7554.9</v>
      </c>
    </row>
    <row r="16" spans="1:6" ht="39.75" customHeight="1">
      <c r="A16" s="5" t="s">
        <v>17</v>
      </c>
      <c r="B16" s="4" t="s">
        <v>18</v>
      </c>
      <c r="C16" s="3">
        <v>6400</v>
      </c>
      <c r="D16" s="3">
        <v>3034.2</v>
      </c>
      <c r="E16" s="7">
        <f t="shared" si="0"/>
        <v>47.409374999999997</v>
      </c>
      <c r="F16" s="3">
        <v>3020.7</v>
      </c>
    </row>
    <row r="17" spans="1:6" ht="33" customHeight="1">
      <c r="A17" s="5" t="s">
        <v>19</v>
      </c>
      <c r="B17" s="4" t="s">
        <v>20</v>
      </c>
      <c r="C17" s="3">
        <v>141</v>
      </c>
      <c r="D17" s="3">
        <v>14.6</v>
      </c>
      <c r="E17" s="7">
        <f t="shared" si="0"/>
        <v>10.354609929078014</v>
      </c>
      <c r="F17" s="3">
        <v>49.2</v>
      </c>
    </row>
    <row r="18" spans="1:6" ht="27" customHeight="1">
      <c r="A18" s="5" t="s">
        <v>21</v>
      </c>
      <c r="B18" s="4" t="s">
        <v>22</v>
      </c>
      <c r="C18" s="3">
        <v>5256</v>
      </c>
      <c r="D18" s="3">
        <v>4429.8999999999996</v>
      </c>
      <c r="E18" s="7">
        <f t="shared" si="0"/>
        <v>84.282724505327238</v>
      </c>
      <c r="F18" s="3">
        <v>4054.9</v>
      </c>
    </row>
    <row r="19" spans="1:6" ht="17.25" customHeight="1">
      <c r="A19" s="5" t="s">
        <v>23</v>
      </c>
      <c r="B19" s="4" t="s">
        <v>24</v>
      </c>
      <c r="C19" s="3">
        <v>6</v>
      </c>
      <c r="D19" s="3">
        <v>1.2</v>
      </c>
      <c r="E19" s="7">
        <f t="shared" si="0"/>
        <v>20</v>
      </c>
      <c r="F19" s="3">
        <v>2.8</v>
      </c>
    </row>
    <row r="20" spans="1:6" ht="20.25" customHeight="1">
      <c r="A20" s="5" t="s">
        <v>25</v>
      </c>
      <c r="B20" s="4" t="s">
        <v>26</v>
      </c>
      <c r="C20" s="3">
        <v>780</v>
      </c>
      <c r="D20" s="3">
        <v>270.60000000000002</v>
      </c>
      <c r="E20" s="7">
        <f t="shared" si="0"/>
        <v>34.692307692307693</v>
      </c>
      <c r="F20" s="3">
        <v>427.3</v>
      </c>
    </row>
    <row r="21" spans="1:6" ht="20.25" customHeight="1">
      <c r="A21" s="5" t="s">
        <v>161</v>
      </c>
      <c r="B21" s="4" t="s">
        <v>162</v>
      </c>
      <c r="C21" s="3"/>
      <c r="D21" s="3">
        <v>24</v>
      </c>
      <c r="E21" s="7">
        <v>0</v>
      </c>
      <c r="F21" s="3"/>
    </row>
    <row r="22" spans="1:6" ht="19.5" customHeight="1">
      <c r="A22" s="13" t="s">
        <v>101</v>
      </c>
      <c r="B22" s="4" t="s">
        <v>102</v>
      </c>
      <c r="C22" s="3">
        <f>C23</f>
        <v>150859.80000000002</v>
      </c>
      <c r="D22" s="3">
        <f t="shared" ref="D22" si="7">D23</f>
        <v>96942.7</v>
      </c>
      <c r="E22" s="7">
        <f t="shared" si="0"/>
        <v>64.260127615176472</v>
      </c>
      <c r="F22" s="3">
        <f>F23+F46</f>
        <v>77668.900000000009</v>
      </c>
    </row>
    <row r="23" spans="1:6" s="2" customFormat="1" ht="29.25" customHeight="1">
      <c r="A23" s="5" t="s">
        <v>27</v>
      </c>
      <c r="B23" s="4" t="s">
        <v>100</v>
      </c>
      <c r="C23" s="3">
        <f>C24+C27+C33+C43</f>
        <v>150859.80000000002</v>
      </c>
      <c r="D23" s="3">
        <f>D24+D27+D33+D43</f>
        <v>96942.7</v>
      </c>
      <c r="E23" s="7">
        <f t="shared" si="0"/>
        <v>64.260127615176472</v>
      </c>
      <c r="F23" s="3">
        <f>F24+F27+F33+F43</f>
        <v>77669.200000000012</v>
      </c>
    </row>
    <row r="24" spans="1:6" ht="38.25" customHeight="1">
      <c r="A24" s="13" t="s">
        <v>114</v>
      </c>
      <c r="B24" s="14" t="s">
        <v>28</v>
      </c>
      <c r="C24" s="15">
        <f>C25+C26</f>
        <v>23516.799999999999</v>
      </c>
      <c r="D24" s="15">
        <f>D25+D26</f>
        <v>16293.3</v>
      </c>
      <c r="E24" s="7">
        <f t="shared" si="0"/>
        <v>69.283661042318684</v>
      </c>
      <c r="F24" s="3">
        <f>F25+F26</f>
        <v>13661.400000000001</v>
      </c>
    </row>
    <row r="25" spans="1:6" ht="28.5" customHeight="1">
      <c r="A25" s="9" t="s">
        <v>115</v>
      </c>
      <c r="B25" s="12" t="s">
        <v>29</v>
      </c>
      <c r="C25" s="11">
        <v>12828</v>
      </c>
      <c r="D25" s="11">
        <v>8552</v>
      </c>
      <c r="E25" s="7">
        <f t="shared" si="0"/>
        <v>66.666666666666657</v>
      </c>
      <c r="F25" s="11">
        <v>11461.2</v>
      </c>
    </row>
    <row r="26" spans="1:6" ht="44.25" customHeight="1">
      <c r="A26" s="9" t="s">
        <v>133</v>
      </c>
      <c r="B26" s="12" t="s">
        <v>104</v>
      </c>
      <c r="C26" s="11">
        <v>10688.8</v>
      </c>
      <c r="D26" s="11">
        <v>7741.3</v>
      </c>
      <c r="E26" s="7">
        <f t="shared" si="0"/>
        <v>72.424406855774265</v>
      </c>
      <c r="F26" s="11">
        <v>2200.1999999999998</v>
      </c>
    </row>
    <row r="27" spans="1:6" ht="25.5" customHeight="1">
      <c r="A27" s="13" t="s">
        <v>116</v>
      </c>
      <c r="B27" s="14" t="s">
        <v>30</v>
      </c>
      <c r="C27" s="15">
        <f>C32+C28+C29+C30+C31</f>
        <v>22612.399999999998</v>
      </c>
      <c r="D27" s="15">
        <f t="shared" ref="D27:F27" si="8">D32+D28+D29+D30+D31</f>
        <v>6005.7999999999993</v>
      </c>
      <c r="E27" s="7">
        <f t="shared" si="0"/>
        <v>26.559763669491076</v>
      </c>
      <c r="F27" s="15">
        <f t="shared" si="8"/>
        <v>4568.8999999999996</v>
      </c>
    </row>
    <row r="28" spans="1:6" ht="54" customHeight="1">
      <c r="A28" s="9" t="s">
        <v>135</v>
      </c>
      <c r="B28" s="12" t="s">
        <v>136</v>
      </c>
      <c r="C28" s="11">
        <v>15000</v>
      </c>
      <c r="D28" s="11">
        <v>3626</v>
      </c>
      <c r="E28" s="7">
        <f t="shared" si="0"/>
        <v>24.173333333333332</v>
      </c>
      <c r="F28" s="11"/>
    </row>
    <row r="29" spans="1:6" ht="75" customHeight="1">
      <c r="A29" s="9" t="s">
        <v>164</v>
      </c>
      <c r="B29" s="12" t="s">
        <v>163</v>
      </c>
      <c r="C29" s="11">
        <v>2612.5</v>
      </c>
      <c r="D29" s="11">
        <v>496.4</v>
      </c>
      <c r="E29" s="7">
        <f t="shared" si="0"/>
        <v>19.000956937799042</v>
      </c>
      <c r="F29" s="47"/>
    </row>
    <row r="30" spans="1:6" ht="43.5" customHeight="1">
      <c r="A30" s="9" t="s">
        <v>165</v>
      </c>
      <c r="B30" s="12" t="s">
        <v>166</v>
      </c>
      <c r="C30" s="11">
        <v>280.60000000000002</v>
      </c>
      <c r="D30" s="11"/>
      <c r="E30" s="7">
        <f t="shared" si="0"/>
        <v>0</v>
      </c>
      <c r="F30" s="27">
        <v>953.6</v>
      </c>
    </row>
    <row r="31" spans="1:6" ht="47.25" customHeight="1">
      <c r="A31" s="9" t="s">
        <v>167</v>
      </c>
      <c r="B31" s="12" t="s">
        <v>168</v>
      </c>
      <c r="C31" s="11"/>
      <c r="D31" s="11"/>
      <c r="E31" s="7"/>
      <c r="F31" s="11">
        <v>1644</v>
      </c>
    </row>
    <row r="32" spans="1:6" ht="14.25" customHeight="1">
      <c r="A32" s="9" t="s">
        <v>117</v>
      </c>
      <c r="B32" s="12" t="s">
        <v>31</v>
      </c>
      <c r="C32" s="11">
        <v>4719.3</v>
      </c>
      <c r="D32" s="11">
        <v>1883.4</v>
      </c>
      <c r="E32" s="7">
        <f t="shared" si="0"/>
        <v>39.908461000572117</v>
      </c>
      <c r="F32" s="27">
        <v>1971.3</v>
      </c>
    </row>
    <row r="33" spans="1:6" ht="42" customHeight="1">
      <c r="A33" s="13" t="s">
        <v>118</v>
      </c>
      <c r="B33" s="14" t="s">
        <v>32</v>
      </c>
      <c r="C33" s="15">
        <f>C34+C35+C36+C37+C38+C39+C41+C42+C40</f>
        <v>100614</v>
      </c>
      <c r="D33" s="15">
        <f t="shared" ref="D33:F33" si="9">D34+D35+D36+D37+D38+D39+D41+D42+D40</f>
        <v>74274.3</v>
      </c>
      <c r="E33" s="7">
        <f t="shared" si="0"/>
        <v>73.82103882163517</v>
      </c>
      <c r="F33" s="15">
        <f t="shared" si="9"/>
        <v>59238.9</v>
      </c>
    </row>
    <row r="34" spans="1:6" ht="24.75" customHeight="1">
      <c r="A34" s="9" t="s">
        <v>119</v>
      </c>
      <c r="B34" s="12" t="s">
        <v>35</v>
      </c>
      <c r="C34" s="11">
        <v>2312.4</v>
      </c>
      <c r="D34" s="11">
        <v>1185.2</v>
      </c>
      <c r="E34" s="7">
        <f t="shared" si="0"/>
        <v>51.254108285763714</v>
      </c>
      <c r="F34" s="11">
        <v>1276</v>
      </c>
    </row>
    <row r="35" spans="1:6" ht="25.5" customHeight="1">
      <c r="A35" s="9" t="s">
        <v>120</v>
      </c>
      <c r="B35" s="12" t="s">
        <v>36</v>
      </c>
      <c r="C35" s="11">
        <v>4107.2</v>
      </c>
      <c r="D35" s="11">
        <v>2633.6</v>
      </c>
      <c r="E35" s="7">
        <f t="shared" si="0"/>
        <v>64.121542656797814</v>
      </c>
      <c r="F35" s="11">
        <v>2673.6</v>
      </c>
    </row>
    <row r="36" spans="1:6" ht="36.75" customHeight="1">
      <c r="A36" s="9" t="s">
        <v>121</v>
      </c>
      <c r="B36" s="12" t="s">
        <v>37</v>
      </c>
      <c r="C36" s="11">
        <v>4906.2</v>
      </c>
      <c r="D36" s="11">
        <v>1711</v>
      </c>
      <c r="E36" s="7">
        <f t="shared" si="0"/>
        <v>34.8742407565937</v>
      </c>
      <c r="F36" s="11">
        <v>1823.7</v>
      </c>
    </row>
    <row r="37" spans="1:6" ht="42" customHeight="1" thickBot="1">
      <c r="A37" s="9" t="s">
        <v>122</v>
      </c>
      <c r="B37" s="12" t="s">
        <v>38</v>
      </c>
      <c r="C37" s="11">
        <v>468</v>
      </c>
      <c r="D37" s="11">
        <v>325.39999999999998</v>
      </c>
      <c r="E37" s="7">
        <f t="shared" si="0"/>
        <v>69.529914529914521</v>
      </c>
      <c r="F37" s="11">
        <v>309.8</v>
      </c>
    </row>
    <row r="38" spans="1:6" ht="67.5" customHeight="1" thickBot="1">
      <c r="A38" s="9" t="s">
        <v>123</v>
      </c>
      <c r="B38" s="20" t="s">
        <v>141</v>
      </c>
      <c r="C38" s="11">
        <v>4742</v>
      </c>
      <c r="D38" s="11">
        <v>2741.8</v>
      </c>
      <c r="E38" s="7">
        <f t="shared" si="0"/>
        <v>57.819485449177563</v>
      </c>
      <c r="F38" s="11">
        <v>905.3</v>
      </c>
    </row>
    <row r="39" spans="1:6" ht="24.75" customHeight="1">
      <c r="A39" s="9" t="s">
        <v>124</v>
      </c>
      <c r="B39" s="12" t="s">
        <v>33</v>
      </c>
      <c r="C39" s="11">
        <v>688.1</v>
      </c>
      <c r="D39" s="11">
        <v>516.1</v>
      </c>
      <c r="E39" s="7">
        <f t="shared" si="0"/>
        <v>75.003633192849875</v>
      </c>
      <c r="F39" s="11">
        <v>485.1</v>
      </c>
    </row>
    <row r="40" spans="1:6" ht="82.5" customHeight="1">
      <c r="A40" s="9" t="s">
        <v>140</v>
      </c>
      <c r="B40" s="12" t="s">
        <v>142</v>
      </c>
      <c r="C40" s="11">
        <v>38</v>
      </c>
      <c r="D40" s="11">
        <v>38</v>
      </c>
      <c r="E40" s="7">
        <f t="shared" si="0"/>
        <v>100</v>
      </c>
      <c r="F40" s="11"/>
    </row>
    <row r="41" spans="1:6" ht="54.75" customHeight="1">
      <c r="A41" s="9" t="s">
        <v>125</v>
      </c>
      <c r="B41" s="12" t="s">
        <v>34</v>
      </c>
      <c r="C41" s="11">
        <v>307.8</v>
      </c>
      <c r="D41" s="11">
        <v>49.1</v>
      </c>
      <c r="E41" s="7">
        <f t="shared" si="0"/>
        <v>15.951916829109811</v>
      </c>
      <c r="F41" s="11"/>
    </row>
    <row r="42" spans="1:6">
      <c r="A42" s="9" t="s">
        <v>126</v>
      </c>
      <c r="B42" s="12" t="s">
        <v>39</v>
      </c>
      <c r="C42" s="11">
        <v>83044.3</v>
      </c>
      <c r="D42" s="11">
        <v>65074.1</v>
      </c>
      <c r="E42" s="7">
        <f t="shared" si="0"/>
        <v>78.360706273639494</v>
      </c>
      <c r="F42" s="11">
        <v>51765.4</v>
      </c>
    </row>
    <row r="43" spans="1:6" ht="14.25" customHeight="1">
      <c r="A43" s="13" t="s">
        <v>134</v>
      </c>
      <c r="B43" s="14" t="s">
        <v>40</v>
      </c>
      <c r="C43" s="15">
        <f>C44+C45</f>
        <v>4116.5999999999995</v>
      </c>
      <c r="D43" s="15">
        <f>D44+D45</f>
        <v>369.3</v>
      </c>
      <c r="E43" s="7">
        <f t="shared" si="0"/>
        <v>8.9709954817082078</v>
      </c>
      <c r="F43" s="15">
        <f t="shared" ref="F43" si="10">F44+F45</f>
        <v>200</v>
      </c>
    </row>
    <row r="44" spans="1:6" s="2" customFormat="1" ht="78" customHeight="1">
      <c r="A44" s="9" t="s">
        <v>127</v>
      </c>
      <c r="B44" s="12" t="s">
        <v>98</v>
      </c>
      <c r="C44" s="11">
        <v>238.9</v>
      </c>
      <c r="D44" s="11"/>
      <c r="E44" s="7">
        <f t="shared" si="0"/>
        <v>0</v>
      </c>
      <c r="F44" s="11"/>
    </row>
    <row r="45" spans="1:6" s="2" customFormat="1" ht="32.25" customHeight="1">
      <c r="A45" s="9" t="s">
        <v>128</v>
      </c>
      <c r="B45" s="12" t="s">
        <v>99</v>
      </c>
      <c r="C45" s="11">
        <v>3877.7</v>
      </c>
      <c r="D45" s="11">
        <v>369.3</v>
      </c>
      <c r="E45" s="7">
        <f t="shared" si="0"/>
        <v>9.5236867215101739</v>
      </c>
      <c r="F45" s="11">
        <v>200</v>
      </c>
    </row>
    <row r="46" spans="1:6" s="2" customFormat="1" ht="55.5" customHeight="1">
      <c r="A46" s="13" t="s">
        <v>110</v>
      </c>
      <c r="B46" s="14" t="s">
        <v>111</v>
      </c>
      <c r="C46" s="11"/>
      <c r="D46" s="11"/>
      <c r="E46" s="7"/>
      <c r="F46" s="11">
        <v>-0.3</v>
      </c>
    </row>
    <row r="47" spans="1:6" ht="16.5" customHeight="1">
      <c r="A47" s="3"/>
      <c r="B47" s="4" t="s">
        <v>41</v>
      </c>
      <c r="C47" s="3">
        <f>C4+C22</f>
        <v>219177.80000000002</v>
      </c>
      <c r="D47" s="3">
        <f>D4+D22</f>
        <v>135376.6</v>
      </c>
      <c r="E47" s="7">
        <f t="shared" si="0"/>
        <v>61.765653273278588</v>
      </c>
      <c r="F47" s="24">
        <f>F4+F22</f>
        <v>118253.90000000001</v>
      </c>
    </row>
  </sheetData>
  <mergeCells count="7">
    <mergeCell ref="F2:F3"/>
    <mergeCell ref="A1:E1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доходы рб 1 кв.</vt:lpstr>
      <vt:lpstr>расх. рб 1 кв...</vt:lpstr>
      <vt:lpstr>доходы кб 1 кв. </vt:lpstr>
      <vt:lpstr>расх. кб 1 кв. </vt:lpstr>
      <vt:lpstr>доходы рб 1 пол.</vt:lpstr>
      <vt:lpstr>расх. рб 1 пол.</vt:lpstr>
      <vt:lpstr>доходы кб 1 пол.</vt:lpstr>
      <vt:lpstr>расх. кб 1 пол.</vt:lpstr>
      <vt:lpstr>доходы рб 1.08</vt:lpstr>
      <vt:lpstr>расх. рб 1.08</vt:lpstr>
      <vt:lpstr>доходы кб 1.08</vt:lpstr>
      <vt:lpstr>расх. кб 1.08</vt:lpstr>
      <vt:lpstr>доходы рб 9м.</vt:lpstr>
      <vt:lpstr>расх. рб 9м</vt:lpstr>
      <vt:lpstr>доходы кб 9м.</vt:lpstr>
      <vt:lpstr>расх. кб9м.</vt:lpstr>
      <vt:lpstr>доходы рб год</vt:lpstr>
      <vt:lpstr>расх. рб год</vt:lpstr>
      <vt:lpstr>доходы кб год</vt:lpstr>
      <vt:lpstr>расх. кб год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2018-10-10T12:51:02Z</cp:lastPrinted>
  <dcterms:created xsi:type="dcterms:W3CDTF">2011-04-06T12:51:21Z</dcterms:created>
  <dcterms:modified xsi:type="dcterms:W3CDTF">2019-01-18T08:35:17Z</dcterms:modified>
</cp:coreProperties>
</file>